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6BDD4CAD-9393-472F-9D0D-E519EB308156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State Truck out" sheetId="1" r:id="rId1"/>
    <sheet name="Petroleum Imports" sheetId="5" r:id="rId2"/>
    <sheet name="LPG STATE DISTRIBUTION" sheetId="2" r:id="rId3"/>
    <sheet name="LPG IMPORT AND LOCAL SUPPLY" sheetId="3" r:id="rId4"/>
  </sheets>
  <definedNames>
    <definedName name="_xlnm.Print_Area" localSheetId="1">'Petroleum Imports'!$A$2:$I$7</definedName>
    <definedName name="_xlnm.Print_Area" localSheetId="0">'State Truck out'!$A$1:$Q$42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 l="1"/>
  <c r="P3" i="1" s="1"/>
  <c r="K3" i="1"/>
  <c r="O3" i="1" s="1"/>
  <c r="E4" i="2" l="1"/>
  <c r="E5" i="2"/>
  <c r="E6" i="2"/>
  <c r="E8" i="2"/>
  <c r="E9" i="2"/>
  <c r="E10" i="2"/>
  <c r="E11" i="2"/>
  <c r="E12" i="2"/>
  <c r="E13" i="2"/>
  <c r="E14" i="2"/>
  <c r="E15" i="2"/>
  <c r="E16" i="2"/>
  <c r="E17" i="2"/>
  <c r="E18" i="2"/>
  <c r="E19" i="2"/>
  <c r="E21" i="2"/>
  <c r="E22" i="2"/>
  <c r="E23" i="2"/>
  <c r="E24" i="2"/>
  <c r="E26" i="2"/>
  <c r="E25" i="2"/>
  <c r="E27" i="2"/>
  <c r="E28" i="2"/>
  <c r="E29" i="2"/>
  <c r="E30" i="2"/>
  <c r="E31" i="2"/>
  <c r="E33" i="2"/>
  <c r="E34" i="2"/>
  <c r="E35" i="2"/>
  <c r="E7" i="2"/>
  <c r="E20" i="2"/>
  <c r="E32" i="2"/>
  <c r="E36" i="2"/>
  <c r="E37" i="2"/>
  <c r="E38" i="2"/>
  <c r="E39" i="2"/>
  <c r="E3" i="2"/>
  <c r="C17" i="5"/>
  <c r="D17" i="5"/>
  <c r="E17" i="5"/>
  <c r="B17" i="5"/>
  <c r="C7" i="5" l="1"/>
  <c r="C16" i="5" s="1"/>
  <c r="D7" i="5"/>
  <c r="D16" i="5" s="1"/>
  <c r="E7" i="5"/>
  <c r="E16" i="5" s="1"/>
  <c r="F7" i="5"/>
  <c r="F16" i="5" s="1"/>
  <c r="G7" i="5"/>
  <c r="G16" i="5" s="1"/>
  <c r="H7" i="5"/>
  <c r="H16" i="5" s="1"/>
  <c r="B7" i="5"/>
  <c r="B16" i="5" s="1"/>
  <c r="C8" i="3" l="1"/>
  <c r="D8" i="3"/>
  <c r="E8" i="3"/>
  <c r="F8" i="3"/>
  <c r="G8" i="3"/>
  <c r="H8" i="3"/>
  <c r="I8" i="3"/>
  <c r="B8" i="3"/>
  <c r="B40" i="2"/>
  <c r="I4" i="5" s="1"/>
  <c r="O41" i="1"/>
  <c r="O42" i="1" s="1"/>
  <c r="C17" i="3"/>
  <c r="D17" i="3"/>
  <c r="E17" i="3"/>
  <c r="B17" i="3"/>
  <c r="C40" i="2"/>
  <c r="I5" i="5" s="1"/>
  <c r="D40" i="2"/>
  <c r="I6" i="5" s="1"/>
  <c r="N41" i="1"/>
  <c r="N42" i="1" s="1"/>
  <c r="K41" i="1"/>
  <c r="K42" i="1" s="1"/>
  <c r="J41" i="1"/>
  <c r="J42" i="1" s="1"/>
  <c r="G41" i="1"/>
  <c r="G42" i="1" s="1"/>
  <c r="F41" i="1"/>
  <c r="F42" i="1"/>
  <c r="C41" i="1"/>
  <c r="C42" i="1" s="1"/>
  <c r="B41" i="1"/>
  <c r="B42" i="1" s="1"/>
  <c r="M24" i="1"/>
  <c r="M18" i="1"/>
  <c r="M5" i="1"/>
  <c r="M22" i="1"/>
  <c r="M37" i="1"/>
  <c r="M17" i="1"/>
  <c r="M34" i="1"/>
  <c r="M12" i="1"/>
  <c r="M32" i="1"/>
  <c r="I5" i="1"/>
  <c r="I37" i="1"/>
  <c r="Q4" i="1"/>
  <c r="E9" i="1"/>
  <c r="E13" i="1"/>
  <c r="E25" i="1"/>
  <c r="E29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 l="1"/>
  <c r="I29" i="1"/>
  <c r="I12" i="1"/>
  <c r="I32" i="1"/>
  <c r="E37" i="1"/>
  <c r="E21" i="1"/>
  <c r="E5" i="1"/>
  <c r="I21" i="1"/>
  <c r="I6" i="1"/>
  <c r="I40" i="1"/>
  <c r="E33" i="1"/>
  <c r="E17" i="1"/>
  <c r="I13" i="1"/>
  <c r="I16" i="1"/>
  <c r="E40" i="2"/>
  <c r="I7" i="5" s="1"/>
  <c r="I16" i="5" s="1"/>
  <c r="E40" i="1"/>
  <c r="E32" i="1"/>
  <c r="E24" i="1"/>
  <c r="E16" i="1"/>
  <c r="E8" i="1"/>
  <c r="I35" i="1"/>
  <c r="I19" i="1"/>
  <c r="I36" i="1"/>
  <c r="M26" i="1"/>
  <c r="M29" i="1"/>
  <c r="M31" i="1"/>
  <c r="M13" i="1"/>
  <c r="I18" i="1"/>
  <c r="I34" i="1"/>
  <c r="E39" i="1"/>
  <c r="E35" i="1"/>
  <c r="E31" i="1"/>
  <c r="E27" i="1"/>
  <c r="E23" i="1"/>
  <c r="E19" i="1"/>
  <c r="E15" i="1"/>
  <c r="E11" i="1"/>
  <c r="E7" i="1"/>
  <c r="I33" i="1"/>
  <c r="I25" i="1"/>
  <c r="I17" i="1"/>
  <c r="I9" i="1"/>
  <c r="I28" i="1"/>
  <c r="M38" i="1"/>
  <c r="M21" i="1"/>
  <c r="M6" i="1"/>
  <c r="M23" i="1"/>
  <c r="M11" i="1"/>
  <c r="M28" i="1"/>
  <c r="M16" i="1"/>
  <c r="M27" i="1"/>
  <c r="M39" i="1"/>
  <c r="I10" i="1"/>
  <c r="I22" i="1"/>
  <c r="I30" i="1"/>
  <c r="M36" i="1"/>
  <c r="E36" i="1"/>
  <c r="E28" i="1"/>
  <c r="E20" i="1"/>
  <c r="E12" i="1"/>
  <c r="E4" i="1"/>
  <c r="I27" i="1"/>
  <c r="I11" i="1"/>
  <c r="I4" i="1"/>
  <c r="M9" i="1"/>
  <c r="M14" i="1"/>
  <c r="M19" i="1"/>
  <c r="M33" i="1"/>
  <c r="I8" i="1"/>
  <c r="I26" i="1"/>
  <c r="E38" i="1"/>
  <c r="E34" i="1"/>
  <c r="E30" i="1"/>
  <c r="E26" i="1"/>
  <c r="E22" i="1"/>
  <c r="E18" i="1"/>
  <c r="E14" i="1"/>
  <c r="E10" i="1"/>
  <c r="E6" i="1"/>
  <c r="I39" i="1"/>
  <c r="I31" i="1"/>
  <c r="I23" i="1"/>
  <c r="I15" i="1"/>
  <c r="I7" i="1"/>
  <c r="I20" i="1"/>
  <c r="M35" i="1"/>
  <c r="M15" i="1"/>
  <c r="M40" i="1"/>
  <c r="M20" i="1"/>
  <c r="M8" i="1"/>
  <c r="M25" i="1"/>
  <c r="M10" i="1"/>
  <c r="M7" i="1"/>
  <c r="M4" i="1"/>
  <c r="I14" i="1"/>
  <c r="I24" i="1"/>
  <c r="M30" i="1"/>
  <c r="I38" i="1"/>
  <c r="M41" i="1" l="1"/>
  <c r="E41" i="1"/>
  <c r="I41" i="1"/>
</calcChain>
</file>

<file path=xl/sharedStrings.xml><?xml version="1.0" encoding="utf-8"?>
<sst xmlns="http://schemas.openxmlformats.org/spreadsheetml/2006/main" count="213" uniqueCount="109">
  <si>
    <t>PREMIUM MOTOR SPIRIT</t>
  </si>
  <si>
    <t>AUTOMOTIVE GAS OIL</t>
  </si>
  <si>
    <t>HOUSEHOLD KEROSENE</t>
  </si>
  <si>
    <t>AVIATION  TURBINE  KEROSENE</t>
  </si>
  <si>
    <t>STATE</t>
  </si>
  <si>
    <t>% SHARE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</si>
  <si>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</si>
  <si>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</si>
  <si>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</si>
  <si>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</si>
  <si>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</si>
  <si>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</si>
  <si>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</si>
  <si>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</si>
  <si>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</si>
  <si>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</si>
  <si>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</si>
  <si>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</si>
  <si>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</si>
  <si>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</si>
  <si>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</si>
  <si>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</si>
  <si>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</si>
  <si>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</si>
  <si>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</si>
  <si>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</si>
  <si>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</si>
  <si>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</si>
  <si>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</si>
  <si>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</si>
  <si>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</si>
  <si>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</si>
  <si>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</si>
  <si>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</si>
  <si>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</si>
  <si>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</si>
  <si>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</si>
  <si>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</si>
  <si>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</si>
  <si>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</si>
  <si>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</si>
  <si>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</si>
  <si>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</si>
  <si>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</t>
  </si>
  <si>
    <t>Q3 DAILY AVG.</t>
  </si>
  <si>
    <t>STATE DISTRIBUTION OF TRUCK-OUT  VOLUME FOR 3RD QUARTER 2019</t>
  </si>
  <si>
    <t>STATE DISTRIBUTION OF TRUCKOUT-VOLUME OF LPG Q3,2019.</t>
  </si>
  <si>
    <t>JULY</t>
  </si>
  <si>
    <t>AUGUST</t>
  </si>
  <si>
    <t>SEPTEMBER</t>
  </si>
  <si>
    <t>-</t>
  </si>
  <si>
    <t>BAUCHI</t>
  </si>
  <si>
    <t>JIGAWA</t>
  </si>
  <si>
    <t>OSUN</t>
  </si>
  <si>
    <t>SOKOTO</t>
  </si>
  <si>
    <t>TARABA</t>
  </si>
  <si>
    <t>YOBE</t>
  </si>
  <si>
    <t>Country of Origin</t>
  </si>
  <si>
    <t>July 2019 Volume</t>
  </si>
  <si>
    <t>August 2019 Volume</t>
  </si>
  <si>
    <t>September 2019 Volume</t>
  </si>
  <si>
    <t>GRAND TOTAL</t>
  </si>
  <si>
    <t xml:space="preserve"> MT </t>
  </si>
  <si>
    <t xml:space="preserve"> Litres </t>
  </si>
  <si>
    <t>Equatorial Guinea</t>
  </si>
  <si>
    <t>Spain</t>
  </si>
  <si>
    <t>USA</t>
  </si>
  <si>
    <t>Nigeria</t>
  </si>
  <si>
    <t>SUMMARY</t>
  </si>
  <si>
    <t xml:space="preserve"> IMPORT </t>
  </si>
  <si>
    <t xml:space="preserve"> LOCAL </t>
  </si>
  <si>
    <t>July</t>
  </si>
  <si>
    <t>August</t>
  </si>
  <si>
    <t>September</t>
  </si>
  <si>
    <t>Total</t>
  </si>
  <si>
    <t>Month</t>
  </si>
  <si>
    <t>Q3 2019 LPG SUPPLY</t>
  </si>
  <si>
    <t>PRODUCTS</t>
  </si>
  <si>
    <t>PMS</t>
  </si>
  <si>
    <t>AGO</t>
  </si>
  <si>
    <t>HHK</t>
  </si>
  <si>
    <t>ATK</t>
  </si>
  <si>
    <t>BASE OIL</t>
  </si>
  <si>
    <t>BITUMEN</t>
  </si>
  <si>
    <t>LPFO</t>
  </si>
  <si>
    <t>Q3 2019 PETROLEUM MONTHLY PRODUCTS IMPORTATION SUMMARY. (LITRES)</t>
  </si>
  <si>
    <t>Number of Trucks</t>
  </si>
  <si>
    <t>Q2 2019 PETROLEUM MONTHLY PRODUCTS IMPORTATION SUMMARY. (LITRES)</t>
  </si>
  <si>
    <t>APRIL</t>
  </si>
  <si>
    <t>MAY</t>
  </si>
  <si>
    <t>JUNE</t>
  </si>
  <si>
    <t>Quarter on Quarter growth %</t>
  </si>
  <si>
    <t>JANUARY</t>
  </si>
  <si>
    <t>FEBRUARY</t>
  </si>
  <si>
    <t>MARCH</t>
  </si>
  <si>
    <t>TOTAL Q1 2019</t>
  </si>
  <si>
    <t>TOTAL Q2 2019</t>
  </si>
  <si>
    <t>Q1 2019 PETROLEUM MONTHLY PRODUCTS IMPORTATION SUMMARY. (LITRES)</t>
  </si>
  <si>
    <t>Q3 2018 PETROLEUM MONTHLY PRODUCTS IMPORTATION SUMMARY. (LITRES)</t>
  </si>
  <si>
    <t>Year on Year growth %</t>
  </si>
  <si>
    <t>NA</t>
  </si>
  <si>
    <t xml:space="preserve">TOTAL Q3 2018 </t>
  </si>
  <si>
    <t>Q3 2019 TOTAL</t>
  </si>
  <si>
    <t>LGP</t>
  </si>
  <si>
    <t xml:space="preserve">LPG </t>
  </si>
  <si>
    <t>ZAMFARA</t>
  </si>
  <si>
    <t>Total Quantity in Litres Q2 2019</t>
  </si>
  <si>
    <t>Total Quantity in Litres Q3 2019</t>
  </si>
  <si>
    <t>Q2 2019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</si>
</sst>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#,##0;[Red]#,##0"/>
    <numFmt numFmtId="166" formatCode="_(* #,##0_);_(* \(#,##0\);_(* &quot;-&quot;??_);_(@_)"/>
    <numFmt numFmtId="180" formatCode="_-* #,##0_-;\-* #,##0_-;_-* &quot;-&quot;??_-;_-@_-"/>
    <numFmt numFmtId="18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orbel"/>
      <family val="2"/>
    </font>
    <font>
      <sz val="10"/>
      <color theme="1"/>
      <name val="Corbel"/>
      <family val="2"/>
    </font>
    <font>
      <b/>
      <sz val="22"/>
      <color theme="1"/>
      <name val="Calibri"/>
      <family val="2"/>
      <scheme val="minor"/>
    </font>
    <font>
      <b/>
      <sz val="11"/>
      <color theme="1"/>
      <name val="Corbel"/>
      <family val="2"/>
    </font>
    <font>
      <sz val="11"/>
      <color theme="1"/>
      <name val="Corbel"/>
      <family val="2"/>
    </font>
    <font>
      <sz val="11"/>
      <color rgb="FFFF0000"/>
      <name val="Calibri"/>
      <family val="2"/>
      <scheme val="minor"/>
    </font>
    <font>
      <b/>
      <sz val="10"/>
      <color rgb="FF666666"/>
      <name val="Arial"/>
      <family val="2"/>
    </font>
    <font>
      <sz val="10"/>
      <color rgb="FFFF0000"/>
      <name val="Corbel"/>
      <family val="2"/>
    </font>
    <font>
      <b/>
      <sz val="10"/>
      <color rgb="FFFF0000"/>
      <name val="Corbel"/>
      <family val="2"/>
    </font>
    <font>
      <sz val="10"/>
      <color theme="4"/>
      <name val="Corbel"/>
      <family val="2"/>
    </font>
    <font>
      <b/>
      <sz val="10"/>
      <color theme="4"/>
      <name val="Corbel"/>
      <family val="2"/>
    </font>
    <font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5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3" fontId="6" fillId="6" borderId="1" xfId="0" applyNumberFormat="1" applyFont="1" applyFill="1" applyBorder="1" applyAlignment="1">
      <alignment horizontal="center"/>
    </xf>
    <xf numFmtId="4" fontId="6" fillId="6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6" fillId="0" borderId="1" xfId="0" applyFont="1" applyBorder="1"/>
    <xf numFmtId="0" fontId="8" fillId="0" borderId="0" xfId="0" applyFont="1"/>
    <xf numFmtId="0" fontId="6" fillId="6" borderId="1" xfId="0" applyFont="1" applyFill="1" applyBorder="1"/>
    <xf numFmtId="3" fontId="6" fillId="7" borderId="1" xfId="0" applyNumberFormat="1" applyFont="1" applyFill="1" applyBorder="1" applyAlignment="1">
      <alignment horizontal="left"/>
    </xf>
    <xf numFmtId="3" fontId="6" fillId="7" borderId="1" xfId="0" applyNumberFormat="1" applyFont="1" applyFill="1" applyBorder="1" applyAlignment="1">
      <alignment horizontal="center"/>
    </xf>
    <xf numFmtId="0" fontId="3" fillId="0" borderId="0" xfId="0" applyFont="1"/>
    <xf numFmtId="3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/>
    <xf numFmtId="164" fontId="0" fillId="0" borderId="0" xfId="1" applyFont="1"/>
    <xf numFmtId="4" fontId="7" fillId="0" borderId="1" xfId="0" applyNumberFormat="1" applyFont="1" applyBorder="1"/>
    <xf numFmtId="0" fontId="7" fillId="0" borderId="1" xfId="0" applyFont="1" applyBorder="1" applyAlignment="1">
      <alignment horizontal="center" vertical="top"/>
    </xf>
    <xf numFmtId="4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7" fillId="0" borderId="0" xfId="0" applyFont="1" applyFill="1" applyBorder="1"/>
    <xf numFmtId="0" fontId="6" fillId="0" borderId="5" xfId="0" applyFont="1" applyBorder="1"/>
    <xf numFmtId="4" fontId="6" fillId="0" borderId="0" xfId="0" applyNumberFormat="1" applyFont="1" applyBorder="1"/>
    <xf numFmtId="0" fontId="9" fillId="8" borderId="1" xfId="0" applyFont="1" applyFill="1" applyBorder="1" applyAlignment="1">
      <alignment horizontal="center"/>
    </xf>
    <xf numFmtId="165" fontId="9" fillId="0" borderId="1" xfId="0" applyNumberFormat="1" applyFont="1" applyBorder="1"/>
    <xf numFmtId="166" fontId="10" fillId="9" borderId="1" xfId="0" applyNumberFormat="1" applyFont="1" applyFill="1" applyBorder="1"/>
    <xf numFmtId="0" fontId="9" fillId="0" borderId="1" xfId="0" applyFont="1" applyBorder="1"/>
    <xf numFmtId="165" fontId="10" fillId="0" borderId="1" xfId="0" applyNumberFormat="1" applyFont="1" applyBorder="1"/>
    <xf numFmtId="165" fontId="9" fillId="10" borderId="1" xfId="0" applyNumberFormat="1" applyFont="1" applyFill="1" applyBorder="1" applyAlignment="1">
      <alignment vertical="center"/>
    </xf>
    <xf numFmtId="17" fontId="6" fillId="2" borderId="1" xfId="0" applyNumberFormat="1" applyFont="1" applyFill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17" fontId="6" fillId="4" borderId="1" xfId="0" applyNumberFormat="1" applyFont="1" applyFill="1" applyBorder="1" applyAlignment="1">
      <alignment horizontal="center"/>
    </xf>
    <xf numFmtId="17" fontId="6" fillId="5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9" fillId="0" borderId="1" xfId="0" applyFont="1" applyBorder="1"/>
    <xf numFmtId="0" fontId="9" fillId="8" borderId="1" xfId="0" applyFont="1" applyFill="1" applyBorder="1" applyAlignment="1">
      <alignment horizontal="center"/>
    </xf>
    <xf numFmtId="165" fontId="9" fillId="0" borderId="1" xfId="0" applyNumberFormat="1" applyFont="1" applyBorder="1"/>
    <xf numFmtId="166" fontId="10" fillId="9" borderId="1" xfId="0" applyNumberFormat="1" applyFont="1" applyFill="1" applyBorder="1"/>
    <xf numFmtId="165" fontId="10" fillId="0" borderId="1" xfId="0" applyNumberFormat="1" applyFont="1" applyBorder="1"/>
    <xf numFmtId="165" fontId="9" fillId="10" borderId="1" xfId="0" applyNumberFormat="1" applyFont="1" applyFill="1" applyBorder="1" applyAlignment="1">
      <alignment vertical="center"/>
    </xf>
    <xf numFmtId="0" fontId="0" fillId="0" borderId="1" xfId="0" applyBorder="1"/>
    <xf numFmtId="0" fontId="11" fillId="0" borderId="6" xfId="0" applyFont="1" applyFill="1" applyBorder="1"/>
    <xf numFmtId="2" fontId="11" fillId="0" borderId="7" xfId="0" applyNumberFormat="1" applyFont="1" applyFill="1" applyBorder="1"/>
    <xf numFmtId="0" fontId="11" fillId="0" borderId="7" xfId="0" applyFont="1" applyFill="1" applyBorder="1"/>
    <xf numFmtId="180" fontId="0" fillId="0" borderId="0" xfId="0" applyNumberFormat="1"/>
    <xf numFmtId="180" fontId="1" fillId="0" borderId="0" xfId="0" applyNumberFormat="1" applyFont="1"/>
    <xf numFmtId="166" fontId="0" fillId="0" borderId="0" xfId="1" applyNumberFormat="1" applyFont="1"/>
    <xf numFmtId="166" fontId="1" fillId="0" borderId="0" xfId="1" applyNumberFormat="1" applyFont="1"/>
    <xf numFmtId="0" fontId="11" fillId="0" borderId="0" xfId="0" applyFont="1" applyFill="1" applyBorder="1"/>
    <xf numFmtId="2" fontId="11" fillId="0" borderId="0" xfId="0" applyNumberFormat="1" applyFont="1" applyFill="1" applyBorder="1"/>
    <xf numFmtId="0" fontId="0" fillId="0" borderId="0" xfId="0"/>
    <xf numFmtId="2" fontId="11" fillId="0" borderId="0" xfId="0" applyNumberFormat="1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8" borderId="2" xfId="0" applyFont="1" applyFill="1" applyBorder="1" applyAlignment="1">
      <alignment horizontal="center"/>
    </xf>
    <xf numFmtId="0" fontId="6" fillId="0" borderId="5" xfId="0" applyFont="1" applyFill="1" applyBorder="1"/>
    <xf numFmtId="0" fontId="6" fillId="0" borderId="1" xfId="0" applyFont="1" applyBorder="1"/>
    <xf numFmtId="0" fontId="9" fillId="8" borderId="1" xfId="0" applyFont="1" applyFill="1" applyBorder="1" applyAlignment="1">
      <alignment horizontal="center"/>
    </xf>
    <xf numFmtId="166" fontId="10" fillId="9" borderId="1" xfId="0" applyNumberFormat="1" applyFont="1" applyFill="1" applyBorder="1"/>
    <xf numFmtId="165" fontId="9" fillId="10" borderId="1" xfId="0" applyNumberFormat="1" applyFont="1" applyFill="1" applyBorder="1" applyAlignment="1">
      <alignment vertical="center"/>
    </xf>
    <xf numFmtId="43" fontId="12" fillId="11" borderId="1" xfId="2" applyFont="1" applyFill="1" applyBorder="1" applyAlignment="1">
      <alignment vertical="center" wrapText="1"/>
    </xf>
    <xf numFmtId="43" fontId="5" fillId="0" borderId="1" xfId="2" applyBorder="1"/>
    <xf numFmtId="0" fontId="0" fillId="0" borderId="1" xfId="0" applyBorder="1"/>
    <xf numFmtId="0" fontId="13" fillId="0" borderId="1" xfId="0" applyFont="1" applyBorder="1" applyAlignment="1">
      <alignment horizontal="center" wrapText="1"/>
    </xf>
    <xf numFmtId="3" fontId="13" fillId="0" borderId="1" xfId="0" applyNumberFormat="1" applyFont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center"/>
    </xf>
    <xf numFmtId="3" fontId="14" fillId="7" borderId="1" xfId="0" applyNumberFormat="1" applyFont="1" applyFill="1" applyBorder="1" applyAlignment="1">
      <alignment horizontal="center"/>
    </xf>
    <xf numFmtId="0" fontId="11" fillId="0" borderId="0" xfId="0" applyFont="1"/>
    <xf numFmtId="0" fontId="15" fillId="0" borderId="1" xfId="0" applyFont="1" applyBorder="1" applyAlignment="1">
      <alignment horizontal="center" wrapText="1"/>
    </xf>
    <xf numFmtId="3" fontId="15" fillId="0" borderId="1" xfId="0" applyNumberFormat="1" applyFont="1" applyBorder="1" applyAlignment="1">
      <alignment horizontal="center" vertical="center"/>
    </xf>
    <xf numFmtId="3" fontId="16" fillId="6" borderId="1" xfId="0" applyNumberFormat="1" applyFont="1" applyFill="1" applyBorder="1" applyAlignment="1">
      <alignment horizontal="center"/>
    </xf>
    <xf numFmtId="3" fontId="16" fillId="7" borderId="1" xfId="0" applyNumberFormat="1" applyFont="1" applyFill="1" applyBorder="1" applyAlignment="1">
      <alignment horizontal="center"/>
    </xf>
    <xf numFmtId="0" fontId="17" fillId="0" borderId="0" xfId="0" applyFont="1"/>
    <xf numFmtId="0" fontId="7" fillId="0" borderId="2" xfId="0" applyFont="1" applyBorder="1" applyAlignment="1">
      <alignment horizontal="center" wrapText="1"/>
    </xf>
    <xf numFmtId="4" fontId="7" fillId="0" borderId="2" xfId="0" applyNumberFormat="1" applyFont="1" applyBorder="1" applyAlignment="1">
      <alignment horizontal="center" vertical="center"/>
    </xf>
    <xf numFmtId="4" fontId="6" fillId="6" borderId="2" xfId="0" applyNumberFormat="1" applyFont="1" applyFill="1" applyBorder="1" applyAlignment="1">
      <alignment horizontal="center" vertical="center"/>
    </xf>
    <xf numFmtId="3" fontId="6" fillId="7" borderId="2" xfId="0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3" fontId="7" fillId="0" borderId="10" xfId="0" applyNumberFormat="1" applyFont="1" applyBorder="1" applyAlignment="1">
      <alignment horizontal="center" vertical="center"/>
    </xf>
    <xf numFmtId="3" fontId="6" fillId="6" borderId="10" xfId="0" applyNumberFormat="1" applyFont="1" applyFill="1" applyBorder="1" applyAlignment="1">
      <alignment horizontal="center" vertical="center"/>
    </xf>
    <xf numFmtId="3" fontId="6" fillId="7" borderId="10" xfId="0" applyNumberFormat="1" applyFont="1" applyFill="1" applyBorder="1" applyAlignment="1">
      <alignment horizontal="center"/>
    </xf>
    <xf numFmtId="0" fontId="0" fillId="0" borderId="11" xfId="0" applyBorder="1"/>
    <xf numFmtId="3" fontId="13" fillId="0" borderId="1" xfId="0" applyNumberFormat="1" applyFont="1" applyBorder="1" applyAlignment="1">
      <alignment horizontal="center"/>
    </xf>
    <xf numFmtId="0" fontId="18" fillId="0" borderId="0" xfId="0" applyFont="1"/>
    <xf numFmtId="3" fontId="14" fillId="6" borderId="1" xfId="0" applyNumberFormat="1" applyFont="1" applyFill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3" fontId="16" fillId="6" borderId="4" xfId="0" applyNumberFormat="1" applyFont="1" applyFill="1" applyBorder="1" applyAlignment="1">
      <alignment horizontal="center" vertical="center"/>
    </xf>
    <xf numFmtId="3" fontId="16" fillId="7" borderId="4" xfId="0" applyNumberFormat="1" applyFont="1" applyFill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0" fontId="19" fillId="0" borderId="0" xfId="0" applyFont="1"/>
    <xf numFmtId="0" fontId="6" fillId="0" borderId="2" xfId="0" applyFont="1" applyBorder="1"/>
    <xf numFmtId="3" fontId="7" fillId="0" borderId="2" xfId="0" applyNumberFormat="1" applyFont="1" applyBorder="1"/>
    <xf numFmtId="0" fontId="7" fillId="0" borderId="2" xfId="0" applyFont="1" applyBorder="1" applyAlignment="1">
      <alignment horizontal="center"/>
    </xf>
    <xf numFmtId="3" fontId="1" fillId="0" borderId="2" xfId="0" applyNumberFormat="1" applyFont="1" applyBorder="1"/>
    <xf numFmtId="0" fontId="17" fillId="0" borderId="9" xfId="0" applyFont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3" fontId="17" fillId="0" borderId="11" xfId="0" applyNumberFormat="1" applyFont="1" applyBorder="1" applyAlignment="1">
      <alignment horizontal="center"/>
    </xf>
    <xf numFmtId="3" fontId="17" fillId="0" borderId="10" xfId="0" applyNumberFormat="1" applyFont="1" applyBorder="1" applyAlignment="1">
      <alignment horizontal="center"/>
    </xf>
    <xf numFmtId="3" fontId="19" fillId="0" borderId="11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6" fillId="0" borderId="0" xfId="0" applyFont="1" applyFill="1" applyBorder="1"/>
  </cellXfs>
  <cellStyles count="4">
    <cellStyle name="Comma" xfId="1" builtinId="3"/>
    <cellStyle name="Comma 2" xfId="2" xr:uid="{14FB6208-C537-469A-8804-497A2845608C}"/>
    <cellStyle name="Comma 3" xfId="3" xr:uid="{E50D4F15-0E23-46EE-9F35-D7693204DDC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5"/>
  <sheetViews>
    <sheetView zoomScale="73" zoomScaleNormal="73" workbookViewId="0">
      <pane xSplit="1" ySplit="3" topLeftCell="B33" activePane="bottomRight" state="frozen"/>
      <selection pane="topRight" activeCell="B1" sqref="B1"/>
      <selection pane="bottomLeft" activeCell="A4" sqref="A4"/>
      <selection pane="bottomRight" activeCell="E3" sqref="E1:E1048576"/>
    </sheetView>
  </sheetViews>
  <sheetFormatPr defaultRowHeight="15" x14ac:dyDescent="0.25"/>
  <cols>
    <col min="1" max="2" width="20.7109375" customWidth="1"/>
    <col min="3" max="3" width="26.7109375" style="87" customWidth="1"/>
    <col min="4" max="4" width="20.7109375" style="82" customWidth="1"/>
    <col min="5" max="5" width="20.7109375" customWidth="1"/>
    <col min="6" max="6" width="20.7109375" style="96" customWidth="1"/>
    <col min="7" max="7" width="20.7109375" style="87" customWidth="1"/>
    <col min="8" max="8" width="20.7109375" style="82" customWidth="1"/>
    <col min="9" max="10" width="20.7109375" customWidth="1"/>
    <col min="11" max="11" width="20.7109375" style="82" customWidth="1"/>
    <col min="12" max="12" width="20.7109375" style="87" customWidth="1"/>
    <col min="13" max="14" width="20.7109375" customWidth="1"/>
    <col min="15" max="15" width="20.7109375" style="82" customWidth="1"/>
    <col min="16" max="16" width="20.7109375" style="87" customWidth="1"/>
    <col min="17" max="17" width="20.7109375" customWidth="1"/>
  </cols>
  <sheetData>
    <row r="1" spans="1:17" s="3" customFormat="1" ht="34.5" customHeight="1" x14ac:dyDescent="0.25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s="13" customFormat="1" ht="24" customHeight="1" x14ac:dyDescent="0.45">
      <c r="A2" s="12"/>
      <c r="B2" s="36" t="s">
        <v>0</v>
      </c>
      <c r="C2" s="36"/>
      <c r="D2" s="36"/>
      <c r="E2" s="36"/>
      <c r="F2" s="37" t="s">
        <v>1</v>
      </c>
      <c r="G2" s="37"/>
      <c r="H2" s="37"/>
      <c r="I2" s="37"/>
      <c r="J2" s="38" t="s">
        <v>2</v>
      </c>
      <c r="K2" s="38"/>
      <c r="L2" s="38"/>
      <c r="M2" s="38"/>
      <c r="N2" s="39" t="s">
        <v>3</v>
      </c>
      <c r="O2" s="39"/>
      <c r="P2" s="39"/>
      <c r="Q2" s="39"/>
    </row>
    <row r="3" spans="1:17" s="1" customFormat="1" ht="60" customHeight="1" x14ac:dyDescent="0.45">
      <c r="A3" s="10" t="s">
        <v>4</v>
      </c>
      <c r="B3" s="11" t="s">
        <v>86</v>
      </c>
      <c r="C3" s="83" t="s">
        <v>107</v>
      </c>
      <c r="D3" s="78" t="s">
        <v>106</v>
      </c>
      <c r="E3" s="88" t="s">
        <v>5</v>
      </c>
      <c r="F3" s="92" t="s">
        <v>86</v>
      </c>
      <c r="G3" s="83" t="s">
        <v>107</v>
      </c>
      <c r="H3" s="78" t="s">
        <v>106</v>
      </c>
      <c r="I3" s="11" t="s">
        <v>5</v>
      </c>
      <c r="J3" s="11" t="s">
        <v>86</v>
      </c>
      <c r="K3" s="78" t="str">
        <f>G3</f>
        <v>Total Quantity in Litres Q3 2019</v>
      </c>
      <c r="L3" s="83" t="str">
        <f>H3</f>
        <v>Total Quantity in Litres Q2 2019</v>
      </c>
      <c r="M3" s="11" t="s">
        <v>5</v>
      </c>
      <c r="N3" s="11" t="s">
        <v>86</v>
      </c>
      <c r="O3" s="78" t="str">
        <f>K3</f>
        <v>Total Quantity in Litres Q3 2019</v>
      </c>
      <c r="P3" s="83" t="str">
        <f>L3</f>
        <v>Total Quantity in Litres Q2 2019</v>
      </c>
      <c r="Q3" s="11" t="s">
        <v>5</v>
      </c>
    </row>
    <row r="4" spans="1:17" s="1" customFormat="1" ht="24" customHeight="1" x14ac:dyDescent="0.45">
      <c r="A4" s="10" t="s">
        <v>6</v>
      </c>
      <c r="B4" s="7">
        <v>2614</v>
      </c>
      <c r="C4" s="84">
        <v>115045040</v>
      </c>
      <c r="D4" s="79">
        <v>124598388</v>
      </c>
      <c r="E4" s="89">
        <f>C4/C41*100</f>
        <v>2.3498122351981769</v>
      </c>
      <c r="F4" s="93">
        <v>431</v>
      </c>
      <c r="G4" s="100">
        <v>15680755</v>
      </c>
      <c r="H4" s="79">
        <v>14741340</v>
      </c>
      <c r="I4" s="8">
        <f>G4/G41*100</f>
        <v>1.2569893630448887</v>
      </c>
      <c r="J4" s="9">
        <v>99</v>
      </c>
      <c r="K4" s="97">
        <v>3859975</v>
      </c>
      <c r="L4" s="103">
        <v>5875300</v>
      </c>
      <c r="M4" s="8">
        <f>K4/K41*100</f>
        <v>11.369337804830563</v>
      </c>
      <c r="N4" s="7">
        <v>41</v>
      </c>
      <c r="O4" s="79">
        <v>1798005</v>
      </c>
      <c r="P4" s="84">
        <v>0</v>
      </c>
      <c r="Q4" s="8">
        <f>O4/O41*100</f>
        <v>0.58791526721913856</v>
      </c>
    </row>
    <row r="5" spans="1:17" s="1" customFormat="1" ht="24" customHeight="1" x14ac:dyDescent="0.45">
      <c r="A5" s="10" t="s">
        <v>7</v>
      </c>
      <c r="B5" s="7">
        <v>3266</v>
      </c>
      <c r="C5" s="84">
        <v>144813132</v>
      </c>
      <c r="D5" s="79">
        <v>151383442</v>
      </c>
      <c r="E5" s="89">
        <f>C5/C41*100</f>
        <v>2.9578299889414499</v>
      </c>
      <c r="F5" s="93">
        <v>279</v>
      </c>
      <c r="G5" s="100">
        <v>12051980</v>
      </c>
      <c r="H5" s="79">
        <v>15723132</v>
      </c>
      <c r="I5" s="8">
        <f>G5/G41*100</f>
        <v>0.9661021209520676</v>
      </c>
      <c r="J5" s="9">
        <v>5</v>
      </c>
      <c r="K5" s="97">
        <v>200000</v>
      </c>
      <c r="L5" s="103">
        <v>751000</v>
      </c>
      <c r="M5" s="8">
        <f>K5/K41*100</f>
        <v>0.58908867569507894</v>
      </c>
      <c r="N5" s="7">
        <v>5</v>
      </c>
      <c r="O5" s="79">
        <v>225001</v>
      </c>
      <c r="P5" s="84">
        <v>45000</v>
      </c>
      <c r="Q5" s="8">
        <f>O5/O41*100</f>
        <v>7.3571276520128348E-2</v>
      </c>
    </row>
    <row r="6" spans="1:17" s="1" customFormat="1" ht="24" customHeight="1" x14ac:dyDescent="0.45">
      <c r="A6" s="10" t="s">
        <v>8</v>
      </c>
      <c r="B6" s="7">
        <v>2937</v>
      </c>
      <c r="C6" s="84">
        <v>114712138</v>
      </c>
      <c r="D6" s="79">
        <v>115924685</v>
      </c>
      <c r="E6" s="89">
        <f>C6/C41*100</f>
        <v>2.3430126618074256</v>
      </c>
      <c r="F6" s="93">
        <v>486</v>
      </c>
      <c r="G6" s="100">
        <v>23094011</v>
      </c>
      <c r="H6" s="79">
        <v>24380926</v>
      </c>
      <c r="I6" s="8">
        <f>G6/G41*100</f>
        <v>1.8512454392050417</v>
      </c>
      <c r="J6" s="9">
        <v>104</v>
      </c>
      <c r="K6" s="97">
        <v>2721000</v>
      </c>
      <c r="L6" s="103">
        <v>4437100</v>
      </c>
      <c r="M6" s="8">
        <f>K6/K41*100</f>
        <v>8.0145514328315492</v>
      </c>
      <c r="N6" s="7">
        <v>14</v>
      </c>
      <c r="O6" s="79">
        <v>549000</v>
      </c>
      <c r="P6" s="84">
        <v>130000</v>
      </c>
      <c r="Q6" s="8">
        <f>O6/O41*100</f>
        <v>0.1795131168730382</v>
      </c>
    </row>
    <row r="7" spans="1:17" s="1" customFormat="1" ht="24" customHeight="1" x14ac:dyDescent="0.45">
      <c r="A7" s="10" t="s">
        <v>9</v>
      </c>
      <c r="B7" s="7">
        <v>2636</v>
      </c>
      <c r="C7" s="84">
        <v>119206091</v>
      </c>
      <c r="D7" s="79">
        <v>130606767</v>
      </c>
      <c r="E7" s="89">
        <f>C7/C41*100</f>
        <v>2.4348023273488999</v>
      </c>
      <c r="F7" s="93">
        <v>705</v>
      </c>
      <c r="G7" s="100">
        <v>26403493</v>
      </c>
      <c r="H7" s="79">
        <v>26590306</v>
      </c>
      <c r="I7" s="8">
        <f>G7/G41*100</f>
        <v>2.1165377463157982</v>
      </c>
      <c r="J7" s="9">
        <v>87</v>
      </c>
      <c r="K7" s="97">
        <v>2921808</v>
      </c>
      <c r="L7" s="103">
        <v>6569091</v>
      </c>
      <c r="M7" s="8">
        <f>K7/K41*100</f>
        <v>8.6060200267764362</v>
      </c>
      <c r="N7" s="7">
        <v>26</v>
      </c>
      <c r="O7" s="79">
        <v>1215599</v>
      </c>
      <c r="P7" s="84">
        <v>45000</v>
      </c>
      <c r="Q7" s="8">
        <f>O7/O41*100</f>
        <v>0.39747898972267465</v>
      </c>
    </row>
    <row r="8" spans="1:17" s="1" customFormat="1" ht="24" customHeight="1" x14ac:dyDescent="0.45">
      <c r="A8" s="10" t="s">
        <v>10</v>
      </c>
      <c r="B8" s="7">
        <v>211</v>
      </c>
      <c r="C8" s="84">
        <v>9712755</v>
      </c>
      <c r="D8" s="79">
        <v>21255392</v>
      </c>
      <c r="E8" s="89">
        <f>C8/C41*100</f>
        <v>0.19838448086490534</v>
      </c>
      <c r="F8" s="93">
        <v>272</v>
      </c>
      <c r="G8" s="100">
        <v>12144499</v>
      </c>
      <c r="H8" s="79">
        <v>9986470</v>
      </c>
      <c r="I8" s="8">
        <f>G8/G41*100</f>
        <v>0.97351856224456601</v>
      </c>
      <c r="J8" s="9">
        <v>0</v>
      </c>
      <c r="K8" s="97">
        <v>0</v>
      </c>
      <c r="L8" s="103">
        <v>884000</v>
      </c>
      <c r="M8" s="8">
        <f>K8/K41*100</f>
        <v>0</v>
      </c>
      <c r="N8" s="7">
        <v>3</v>
      </c>
      <c r="O8" s="79">
        <v>130000</v>
      </c>
      <c r="P8" s="84">
        <v>0</v>
      </c>
      <c r="Q8" s="8">
        <f>O8/O41*100</f>
        <v>4.2507659733142016E-2</v>
      </c>
    </row>
    <row r="9" spans="1:17" s="1" customFormat="1" ht="24" customHeight="1" x14ac:dyDescent="0.45">
      <c r="A9" s="10" t="s">
        <v>11</v>
      </c>
      <c r="B9" s="7">
        <v>718</v>
      </c>
      <c r="C9" s="84">
        <v>29755506</v>
      </c>
      <c r="D9" s="79">
        <v>27170616</v>
      </c>
      <c r="E9" s="89">
        <f>C9/C41*100</f>
        <v>0.60776068280138595</v>
      </c>
      <c r="F9" s="93">
        <v>128</v>
      </c>
      <c r="G9" s="100">
        <v>4156022</v>
      </c>
      <c r="H9" s="79">
        <v>2957456</v>
      </c>
      <c r="I9" s="8">
        <f>G9/G41*100</f>
        <v>0.33315203550980454</v>
      </c>
      <c r="J9" s="9">
        <v>1</v>
      </c>
      <c r="K9" s="97">
        <v>33000</v>
      </c>
      <c r="L9" s="103">
        <v>0</v>
      </c>
      <c r="M9" s="8">
        <f>K9/K41*100</f>
        <v>9.7199631489688035E-2</v>
      </c>
      <c r="N9" s="7">
        <v>0</v>
      </c>
      <c r="O9" s="79">
        <v>0</v>
      </c>
      <c r="P9" s="84">
        <v>0</v>
      </c>
      <c r="Q9" s="8">
        <f>O9/O41*100</f>
        <v>0</v>
      </c>
    </row>
    <row r="10" spans="1:17" s="1" customFormat="1" ht="24" customHeight="1" x14ac:dyDescent="0.45">
      <c r="A10" s="10" t="s">
        <v>12</v>
      </c>
      <c r="B10" s="7">
        <v>2690</v>
      </c>
      <c r="C10" s="84">
        <v>117714286</v>
      </c>
      <c r="D10" s="79">
        <v>112481555</v>
      </c>
      <c r="E10" s="89">
        <f>C10/C41*100</f>
        <v>2.4043319859805989</v>
      </c>
      <c r="F10" s="93">
        <v>310</v>
      </c>
      <c r="G10" s="100">
        <v>11458544</v>
      </c>
      <c r="H10" s="79">
        <v>11996511</v>
      </c>
      <c r="I10" s="8">
        <f>G10/G41*100</f>
        <v>0.91853153269608712</v>
      </c>
      <c r="J10" s="9">
        <v>16</v>
      </c>
      <c r="K10" s="97">
        <v>434000</v>
      </c>
      <c r="L10" s="103">
        <v>1744000</v>
      </c>
      <c r="M10" s="8">
        <f>K10/K41*100</f>
        <v>1.2783224262583213</v>
      </c>
      <c r="N10" s="7">
        <v>5</v>
      </c>
      <c r="O10" s="79">
        <v>210003</v>
      </c>
      <c r="P10" s="84">
        <v>0</v>
      </c>
      <c r="Q10" s="8">
        <f>O10/O41*100</f>
        <v>6.8667200514915552E-2</v>
      </c>
    </row>
    <row r="11" spans="1:17" s="1" customFormat="1" ht="24" customHeight="1" x14ac:dyDescent="0.45">
      <c r="A11" s="10" t="s">
        <v>13</v>
      </c>
      <c r="B11" s="7">
        <v>1369</v>
      </c>
      <c r="C11" s="84">
        <v>65062160</v>
      </c>
      <c r="D11" s="79">
        <v>66973643</v>
      </c>
      <c r="E11" s="89">
        <f>C11/C41*100</f>
        <v>1.3289043979333783</v>
      </c>
      <c r="F11" s="93">
        <v>273</v>
      </c>
      <c r="G11" s="100">
        <v>11803327</v>
      </c>
      <c r="H11" s="79">
        <v>13426824</v>
      </c>
      <c r="I11" s="8">
        <f>G11/G41*100</f>
        <v>0.94616977865801344</v>
      </c>
      <c r="J11" s="9">
        <v>1</v>
      </c>
      <c r="K11" s="97">
        <v>50000</v>
      </c>
      <c r="L11" s="103">
        <v>603000</v>
      </c>
      <c r="M11" s="8">
        <f>K11/K41*100</f>
        <v>0.14727216892376974</v>
      </c>
      <c r="N11" s="7">
        <v>5</v>
      </c>
      <c r="O11" s="79">
        <v>220000</v>
      </c>
      <c r="P11" s="84">
        <v>0</v>
      </c>
      <c r="Q11" s="8">
        <f>O11/O41*100</f>
        <v>7.1936039548394171E-2</v>
      </c>
    </row>
    <row r="12" spans="1:17" s="1" customFormat="1" ht="24" customHeight="1" x14ac:dyDescent="0.45">
      <c r="A12" s="10" t="s">
        <v>14</v>
      </c>
      <c r="B12" s="7">
        <v>1677</v>
      </c>
      <c r="C12" s="84">
        <v>67226177</v>
      </c>
      <c r="D12" s="79">
        <v>84575442</v>
      </c>
      <c r="E12" s="89">
        <f>C12/C41*100</f>
        <v>1.3731047704464119</v>
      </c>
      <c r="F12" s="93">
        <v>382</v>
      </c>
      <c r="G12" s="100">
        <v>11984654</v>
      </c>
      <c r="H12" s="79">
        <v>13566906</v>
      </c>
      <c r="I12" s="8">
        <f>G12/G41*100</f>
        <v>0.96070518273982208</v>
      </c>
      <c r="J12" s="9">
        <v>60</v>
      </c>
      <c r="K12" s="97">
        <v>1568493</v>
      </c>
      <c r="L12" s="103">
        <v>2206780</v>
      </c>
      <c r="M12" s="8">
        <f>K12/K41*100</f>
        <v>4.6199073210350079</v>
      </c>
      <c r="N12" s="7">
        <v>20</v>
      </c>
      <c r="O12" s="79">
        <v>860000</v>
      </c>
      <c r="P12" s="84">
        <v>525000</v>
      </c>
      <c r="Q12" s="8">
        <f>O12/O41*100</f>
        <v>0.28120451823463177</v>
      </c>
    </row>
    <row r="13" spans="1:17" s="1" customFormat="1" ht="24" customHeight="1" x14ac:dyDescent="0.45">
      <c r="A13" s="10" t="s">
        <v>15</v>
      </c>
      <c r="B13" s="7">
        <v>6161</v>
      </c>
      <c r="C13" s="84">
        <v>231989625</v>
      </c>
      <c r="D13" s="79">
        <v>239933218</v>
      </c>
      <c r="E13" s="89">
        <f>C13/C41*100</f>
        <v>4.7384229625548118</v>
      </c>
      <c r="F13" s="93">
        <v>1541</v>
      </c>
      <c r="G13" s="100">
        <v>53106464</v>
      </c>
      <c r="H13" s="79">
        <v>55693975</v>
      </c>
      <c r="I13" s="8">
        <f>G13/G41*100</f>
        <v>4.2570820318872604</v>
      </c>
      <c r="J13" s="9">
        <v>15</v>
      </c>
      <c r="K13" s="97">
        <v>496000</v>
      </c>
      <c r="L13" s="103">
        <v>15223119</v>
      </c>
      <c r="M13" s="8">
        <f>K13/K41*100</f>
        <v>1.4609399157237959</v>
      </c>
      <c r="N13" s="7">
        <v>10</v>
      </c>
      <c r="O13" s="79">
        <v>392992</v>
      </c>
      <c r="P13" s="84">
        <v>257981</v>
      </c>
      <c r="Q13" s="8">
        <f>O13/O41*100</f>
        <v>0.12850130933728421</v>
      </c>
    </row>
    <row r="14" spans="1:17" s="1" customFormat="1" ht="24" customHeight="1" x14ac:dyDescent="0.45">
      <c r="A14" s="10" t="s">
        <v>16</v>
      </c>
      <c r="B14" s="7">
        <v>489</v>
      </c>
      <c r="C14" s="84">
        <v>20869463</v>
      </c>
      <c r="D14" s="79">
        <v>32933853</v>
      </c>
      <c r="E14" s="89">
        <f>C14/C41*100</f>
        <v>0.42626191880515368</v>
      </c>
      <c r="F14" s="93">
        <v>199</v>
      </c>
      <c r="G14" s="100">
        <v>7515715</v>
      </c>
      <c r="H14" s="79">
        <v>8585653</v>
      </c>
      <c r="I14" s="8">
        <f>G14/G41*100</f>
        <v>0.60246932055739133</v>
      </c>
      <c r="J14" s="9">
        <v>11</v>
      </c>
      <c r="K14" s="97">
        <v>253000</v>
      </c>
      <c r="L14" s="103">
        <v>1404461</v>
      </c>
      <c r="M14" s="8">
        <f>K14/K41*100</f>
        <v>0.74519717475427494</v>
      </c>
      <c r="N14" s="7">
        <v>3</v>
      </c>
      <c r="O14" s="79">
        <v>140005</v>
      </c>
      <c r="P14" s="84">
        <v>0</v>
      </c>
      <c r="Q14" s="8">
        <f>O14/O41*100</f>
        <v>4.5779114622604214E-2</v>
      </c>
    </row>
    <row r="15" spans="1:17" s="1" customFormat="1" ht="24" customHeight="1" x14ac:dyDescent="0.45">
      <c r="A15" s="10" t="s">
        <v>17</v>
      </c>
      <c r="B15" s="7">
        <v>3625</v>
      </c>
      <c r="C15" s="84">
        <v>142064445</v>
      </c>
      <c r="D15" s="79">
        <v>170985039</v>
      </c>
      <c r="E15" s="89">
        <f>C15/C41*100</f>
        <v>2.9016876437927137</v>
      </c>
      <c r="F15" s="93">
        <v>1288</v>
      </c>
      <c r="G15" s="100">
        <v>46045593</v>
      </c>
      <c r="H15" s="79">
        <v>54993644</v>
      </c>
      <c r="I15" s="8">
        <f>G15/G41*100</f>
        <v>3.6910735877254757</v>
      </c>
      <c r="J15" s="9">
        <v>29</v>
      </c>
      <c r="K15" s="97">
        <v>1124000</v>
      </c>
      <c r="L15" s="103">
        <v>2567150</v>
      </c>
      <c r="M15" s="8">
        <f>K15/K41*100</f>
        <v>3.3106783574063439</v>
      </c>
      <c r="N15" s="7">
        <v>26</v>
      </c>
      <c r="O15" s="79">
        <v>1070360</v>
      </c>
      <c r="P15" s="84">
        <v>113000</v>
      </c>
      <c r="Q15" s="8">
        <f>O15/O41*100</f>
        <v>0.34998845132281448</v>
      </c>
    </row>
    <row r="16" spans="1:17" s="1" customFormat="1" ht="24" customHeight="1" x14ac:dyDescent="0.45">
      <c r="A16" s="10" t="s">
        <v>18</v>
      </c>
      <c r="B16" s="7">
        <v>787</v>
      </c>
      <c r="C16" s="84">
        <v>29552070</v>
      </c>
      <c r="D16" s="79">
        <v>25274126</v>
      </c>
      <c r="E16" s="89">
        <f>C16/C41*100</f>
        <v>0.60360547192154479</v>
      </c>
      <c r="F16" s="93">
        <v>101</v>
      </c>
      <c r="G16" s="100">
        <v>3319206</v>
      </c>
      <c r="H16" s="79">
        <v>3436571</v>
      </c>
      <c r="I16" s="8">
        <f>G16/G41*100</f>
        <v>0.26607179537941722</v>
      </c>
      <c r="J16" s="9">
        <v>11</v>
      </c>
      <c r="K16" s="97">
        <v>417000</v>
      </c>
      <c r="L16" s="103">
        <v>1098991</v>
      </c>
      <c r="M16" s="8">
        <f>K16/K41*100</f>
        <v>1.2282498888242397</v>
      </c>
      <c r="N16" s="7">
        <v>3</v>
      </c>
      <c r="O16" s="79">
        <v>118004</v>
      </c>
      <c r="P16" s="84">
        <v>0</v>
      </c>
      <c r="Q16" s="8">
        <f>O16/O41*100</f>
        <v>3.8585183685766848E-2</v>
      </c>
    </row>
    <row r="17" spans="1:17" s="1" customFormat="1" ht="24" customHeight="1" x14ac:dyDescent="0.45">
      <c r="A17" s="10" t="s">
        <v>19</v>
      </c>
      <c r="B17" s="7">
        <v>3553</v>
      </c>
      <c r="C17" s="84">
        <v>158179863</v>
      </c>
      <c r="D17" s="79">
        <v>180539264</v>
      </c>
      <c r="E17" s="89">
        <f>C17/C41*100</f>
        <v>3.2308474788602046</v>
      </c>
      <c r="F17" s="93">
        <v>642</v>
      </c>
      <c r="G17" s="100">
        <v>23004031</v>
      </c>
      <c r="H17" s="79">
        <v>23694098</v>
      </c>
      <c r="I17" s="8">
        <f>G17/G41*100</f>
        <v>1.844032527397748</v>
      </c>
      <c r="J17" s="9">
        <v>48</v>
      </c>
      <c r="K17" s="97">
        <v>1550344</v>
      </c>
      <c r="L17" s="103">
        <v>3545997</v>
      </c>
      <c r="M17" s="8">
        <f>K17/K41*100</f>
        <v>4.5664504691590579</v>
      </c>
      <c r="N17" s="7">
        <v>46</v>
      </c>
      <c r="O17" s="79">
        <v>2039005</v>
      </c>
      <c r="P17" s="84">
        <v>719000</v>
      </c>
      <c r="Q17" s="8">
        <f>O17/O41*100</f>
        <v>0.66671792872442492</v>
      </c>
    </row>
    <row r="18" spans="1:17" s="1" customFormat="1" ht="24" customHeight="1" x14ac:dyDescent="0.45">
      <c r="A18" s="10" t="s">
        <v>20</v>
      </c>
      <c r="B18" s="7">
        <v>4496</v>
      </c>
      <c r="C18" s="84">
        <v>194914275</v>
      </c>
      <c r="D18" s="79">
        <v>213772326</v>
      </c>
      <c r="E18" s="89">
        <f>C18/C41*100</f>
        <v>3.9811533657581601</v>
      </c>
      <c r="F18" s="93">
        <v>1066</v>
      </c>
      <c r="G18" s="100">
        <v>44593710</v>
      </c>
      <c r="H18" s="79">
        <v>50723179</v>
      </c>
      <c r="I18" s="8">
        <f>G18/G41*100</f>
        <v>3.5746887907315998</v>
      </c>
      <c r="J18" s="9">
        <v>6</v>
      </c>
      <c r="K18" s="97">
        <v>241000</v>
      </c>
      <c r="L18" s="103">
        <v>8395550</v>
      </c>
      <c r="M18" s="8">
        <f>K18/K41*100</f>
        <v>0.70985185421257013</v>
      </c>
      <c r="N18" s="7">
        <v>737</v>
      </c>
      <c r="O18" s="79">
        <v>31298874</v>
      </c>
      <c r="P18" s="84">
        <v>21079068</v>
      </c>
      <c r="Q18" s="8">
        <f>O18/O41*100</f>
        <v>10.234168354019118</v>
      </c>
    </row>
    <row r="19" spans="1:17" s="1" customFormat="1" ht="24" customHeight="1" x14ac:dyDescent="0.45">
      <c r="A19" s="10" t="s">
        <v>21</v>
      </c>
      <c r="B19" s="7">
        <v>1749</v>
      </c>
      <c r="C19" s="84">
        <v>79120534</v>
      </c>
      <c r="D19" s="79">
        <v>75052878</v>
      </c>
      <c r="E19" s="89">
        <f>C19/C41*100</f>
        <v>1.6160488000926712</v>
      </c>
      <c r="F19" s="93">
        <v>281</v>
      </c>
      <c r="G19" s="100">
        <v>11754723</v>
      </c>
      <c r="H19" s="79">
        <v>10648904</v>
      </c>
      <c r="I19" s="8">
        <f>G19/G41*100</f>
        <v>0.94227361989515834</v>
      </c>
      <c r="J19" s="9">
        <v>1</v>
      </c>
      <c r="K19" s="97">
        <v>33000</v>
      </c>
      <c r="L19" s="103">
        <v>294000</v>
      </c>
      <c r="M19" s="8">
        <f>K19/K41*100</f>
        <v>9.7199631489688035E-2</v>
      </c>
      <c r="N19" s="7">
        <v>1</v>
      </c>
      <c r="O19" s="79">
        <v>45000</v>
      </c>
      <c r="P19" s="84">
        <v>68000</v>
      </c>
      <c r="Q19" s="8">
        <f>O19/O41*100</f>
        <v>1.4714189907626081E-2</v>
      </c>
    </row>
    <row r="20" spans="1:17" s="1" customFormat="1" ht="24" customHeight="1" x14ac:dyDescent="0.45">
      <c r="A20" s="10" t="s">
        <v>22</v>
      </c>
      <c r="B20" s="7">
        <v>2541</v>
      </c>
      <c r="C20" s="84">
        <v>119481777</v>
      </c>
      <c r="D20" s="79">
        <v>114058084</v>
      </c>
      <c r="E20" s="89">
        <f>C20/C41*100</f>
        <v>2.4404332553391272</v>
      </c>
      <c r="F20" s="93">
        <v>395</v>
      </c>
      <c r="G20" s="100">
        <v>13777903</v>
      </c>
      <c r="H20" s="79">
        <v>15482850</v>
      </c>
      <c r="I20" s="8">
        <f>G20/G41*100</f>
        <v>1.10445431460821</v>
      </c>
      <c r="J20" s="9">
        <v>58</v>
      </c>
      <c r="K20" s="97">
        <v>2082000</v>
      </c>
      <c r="L20" s="103">
        <v>3026500</v>
      </c>
      <c r="M20" s="8">
        <f>K20/K41*100</f>
        <v>6.1324131139857716</v>
      </c>
      <c r="N20" s="7">
        <v>39</v>
      </c>
      <c r="O20" s="79">
        <v>1634999</v>
      </c>
      <c r="P20" s="84">
        <v>370000</v>
      </c>
      <c r="Q20" s="8">
        <f>O20/O41*100</f>
        <v>0.53461523966174962</v>
      </c>
    </row>
    <row r="21" spans="1:17" s="1" customFormat="1" ht="24" customHeight="1" x14ac:dyDescent="0.45">
      <c r="A21" s="10" t="s">
        <v>23</v>
      </c>
      <c r="B21" s="7">
        <v>156</v>
      </c>
      <c r="C21" s="84">
        <v>8290016</v>
      </c>
      <c r="D21" s="79">
        <v>11456049</v>
      </c>
      <c r="E21" s="89">
        <f>C21/C41*100</f>
        <v>0.16932482292838222</v>
      </c>
      <c r="F21" s="93">
        <v>39</v>
      </c>
      <c r="G21" s="100">
        <v>1623000</v>
      </c>
      <c r="H21" s="79">
        <v>1135788</v>
      </c>
      <c r="I21" s="8">
        <f>G21/G41*100</f>
        <v>0.13010175442584584</v>
      </c>
      <c r="J21" s="9">
        <v>1</v>
      </c>
      <c r="K21" s="97">
        <v>33000</v>
      </c>
      <c r="L21" s="103">
        <v>98992</v>
      </c>
      <c r="M21" s="8">
        <f>K21/K41*100</f>
        <v>9.7199631489688035E-2</v>
      </c>
      <c r="N21" s="7">
        <v>0</v>
      </c>
      <c r="O21" s="79">
        <v>0</v>
      </c>
      <c r="P21" s="84">
        <v>0</v>
      </c>
      <c r="Q21" s="8">
        <f>O21/O41*100</f>
        <v>0</v>
      </c>
    </row>
    <row r="22" spans="1:17" s="1" customFormat="1" ht="24" customHeight="1" x14ac:dyDescent="0.45">
      <c r="A22" s="10" t="s">
        <v>24</v>
      </c>
      <c r="B22" s="7">
        <v>3787</v>
      </c>
      <c r="C22" s="84">
        <v>162562012</v>
      </c>
      <c r="D22" s="79">
        <v>197997740</v>
      </c>
      <c r="E22" s="89">
        <f>C22/C41*100</f>
        <v>3.3203535308956638</v>
      </c>
      <c r="F22" s="93">
        <v>804</v>
      </c>
      <c r="G22" s="100">
        <v>32099867</v>
      </c>
      <c r="H22" s="79">
        <v>37489842</v>
      </c>
      <c r="I22" s="8">
        <f>G22/G41*100</f>
        <v>2.5731663669354981</v>
      </c>
      <c r="J22" s="9">
        <v>92</v>
      </c>
      <c r="K22" s="97">
        <v>2501008</v>
      </c>
      <c r="L22" s="103">
        <v>4617594</v>
      </c>
      <c r="M22" s="8">
        <f>K22/K41*100</f>
        <v>7.3665774531139903</v>
      </c>
      <c r="N22" s="7">
        <v>44</v>
      </c>
      <c r="O22" s="79">
        <v>1645480</v>
      </c>
      <c r="P22" s="84">
        <v>383000</v>
      </c>
      <c r="Q22" s="8">
        <f>O22/O41*100</f>
        <v>0.53804233798223478</v>
      </c>
    </row>
    <row r="23" spans="1:17" s="1" customFormat="1" ht="24" customHeight="1" x14ac:dyDescent="0.45">
      <c r="A23" s="10" t="s">
        <v>25</v>
      </c>
      <c r="B23" s="7">
        <v>9801</v>
      </c>
      <c r="C23" s="84">
        <v>459593488</v>
      </c>
      <c r="D23" s="79">
        <v>445588832</v>
      </c>
      <c r="E23" s="89">
        <f>C23/C41*100</f>
        <v>9.3872660770060712</v>
      </c>
      <c r="F23" s="93">
        <v>1893</v>
      </c>
      <c r="G23" s="100">
        <v>81253876</v>
      </c>
      <c r="H23" s="79">
        <v>63641808</v>
      </c>
      <c r="I23" s="8">
        <f>G23/G41*100</f>
        <v>6.5134145542206587</v>
      </c>
      <c r="J23" s="9">
        <v>24</v>
      </c>
      <c r="K23" s="97">
        <v>844860</v>
      </c>
      <c r="L23" s="103">
        <v>4444839</v>
      </c>
      <c r="M23" s="8">
        <f>K23/K41*100</f>
        <v>2.4884872927387223</v>
      </c>
      <c r="N23" s="7">
        <v>312</v>
      </c>
      <c r="O23" s="79">
        <v>13080753</v>
      </c>
      <c r="P23" s="84">
        <v>8436078</v>
      </c>
      <c r="Q23" s="8">
        <f>O23/O41*100</f>
        <v>4.2771707505944354</v>
      </c>
    </row>
    <row r="24" spans="1:17" s="1" customFormat="1" ht="24" customHeight="1" x14ac:dyDescent="0.45">
      <c r="A24" s="10" t="s">
        <v>26</v>
      </c>
      <c r="B24" s="7">
        <v>407</v>
      </c>
      <c r="C24" s="84">
        <v>17681454</v>
      </c>
      <c r="D24" s="79">
        <v>22627277</v>
      </c>
      <c r="E24" s="89">
        <f>C24/C41*100</f>
        <v>0.36114635576895576</v>
      </c>
      <c r="F24" s="93">
        <v>224</v>
      </c>
      <c r="G24" s="100">
        <v>9581611</v>
      </c>
      <c r="H24" s="79">
        <v>7556779</v>
      </c>
      <c r="I24" s="8">
        <f>G24/G41*100</f>
        <v>0.7680741844275929</v>
      </c>
      <c r="J24" s="9">
        <v>13</v>
      </c>
      <c r="K24" s="97">
        <v>378480</v>
      </c>
      <c r="L24" s="103">
        <v>415000</v>
      </c>
      <c r="M24" s="8">
        <f>K24/K41*100</f>
        <v>1.1147914098853675</v>
      </c>
      <c r="N24" s="7">
        <v>6</v>
      </c>
      <c r="O24" s="79">
        <v>260000</v>
      </c>
      <c r="P24" s="84">
        <v>125000</v>
      </c>
      <c r="Q24" s="8">
        <f>O24/O41*100</f>
        <v>8.5015319466284031E-2</v>
      </c>
    </row>
    <row r="25" spans="1:17" s="1" customFormat="1" ht="24" customHeight="1" x14ac:dyDescent="0.45">
      <c r="A25" s="10" t="s">
        <v>27</v>
      </c>
      <c r="B25" s="7">
        <v>401</v>
      </c>
      <c r="C25" s="84">
        <v>17424013</v>
      </c>
      <c r="D25" s="79">
        <v>34779725</v>
      </c>
      <c r="E25" s="89">
        <f>C25/C41*100</f>
        <v>0.3558880846462576</v>
      </c>
      <c r="F25" s="93">
        <v>304</v>
      </c>
      <c r="G25" s="100">
        <v>11784991</v>
      </c>
      <c r="H25" s="79">
        <v>11057595</v>
      </c>
      <c r="I25" s="8">
        <f>G25/G41*100</f>
        <v>0.94469994146198621</v>
      </c>
      <c r="J25" s="9">
        <v>5</v>
      </c>
      <c r="K25" s="97">
        <v>172000</v>
      </c>
      <c r="L25" s="103">
        <v>78000</v>
      </c>
      <c r="M25" s="8">
        <f>K25/K41*100</f>
        <v>0.50661626109776792</v>
      </c>
      <c r="N25" s="7">
        <v>1</v>
      </c>
      <c r="O25" s="79">
        <v>45000</v>
      </c>
      <c r="P25" s="84">
        <v>0</v>
      </c>
      <c r="Q25" s="8">
        <f>O25/O41*100</f>
        <v>1.4714189907626081E-2</v>
      </c>
    </row>
    <row r="26" spans="1:17" s="1" customFormat="1" ht="24" customHeight="1" x14ac:dyDescent="0.45">
      <c r="A26" s="10" t="s">
        <v>28</v>
      </c>
      <c r="B26" s="7">
        <v>663</v>
      </c>
      <c r="C26" s="84">
        <v>27698327</v>
      </c>
      <c r="D26" s="79">
        <v>32651667</v>
      </c>
      <c r="E26" s="89">
        <f>C26/C41*100</f>
        <v>0.56574249249789488</v>
      </c>
      <c r="F26" s="93">
        <v>867</v>
      </c>
      <c r="G26" s="100">
        <v>36339469</v>
      </c>
      <c r="H26" s="79">
        <v>33909554</v>
      </c>
      <c r="I26" s="8">
        <f>G26/G41*100</f>
        <v>2.9130182820724819</v>
      </c>
      <c r="J26" s="9">
        <v>4</v>
      </c>
      <c r="K26" s="97">
        <v>147000</v>
      </c>
      <c r="L26" s="103">
        <v>1256990</v>
      </c>
      <c r="M26" s="8">
        <f>K26/K41*100</f>
        <v>0.43298017663588306</v>
      </c>
      <c r="N26" s="7">
        <v>3</v>
      </c>
      <c r="O26" s="79">
        <v>125998</v>
      </c>
      <c r="P26" s="84">
        <v>0</v>
      </c>
      <c r="Q26" s="8">
        <f>O26/O41*100</f>
        <v>4.1199077777357138E-2</v>
      </c>
    </row>
    <row r="27" spans="1:17" s="1" customFormat="1" ht="24" customHeight="1" x14ac:dyDescent="0.45">
      <c r="A27" s="10" t="s">
        <v>29</v>
      </c>
      <c r="B27" s="7">
        <v>3373</v>
      </c>
      <c r="C27" s="84">
        <v>125977708</v>
      </c>
      <c r="D27" s="79">
        <v>127151146</v>
      </c>
      <c r="E27" s="89">
        <f>C27/C41*100</f>
        <v>2.5731136224614577</v>
      </c>
      <c r="F27" s="93">
        <v>875</v>
      </c>
      <c r="G27" s="100">
        <v>29314481</v>
      </c>
      <c r="H27" s="79">
        <v>33622286</v>
      </c>
      <c r="I27" s="8">
        <f>G27/G41*100</f>
        <v>2.3498862650542969</v>
      </c>
      <c r="J27" s="9">
        <v>9</v>
      </c>
      <c r="K27" s="97">
        <v>238000</v>
      </c>
      <c r="L27" s="103">
        <v>2926454</v>
      </c>
      <c r="M27" s="8">
        <f>K27/K41*100</f>
        <v>0.70101552407714396</v>
      </c>
      <c r="N27" s="7">
        <v>8</v>
      </c>
      <c r="O27" s="79">
        <v>277000</v>
      </c>
      <c r="P27" s="84">
        <v>50000</v>
      </c>
      <c r="Q27" s="8">
        <f>O27/O41*100</f>
        <v>9.0574013431387213E-2</v>
      </c>
    </row>
    <row r="28" spans="1:17" s="1" customFormat="1" ht="24" customHeight="1" x14ac:dyDescent="0.45">
      <c r="A28" s="10" t="s">
        <v>30</v>
      </c>
      <c r="B28" s="7">
        <v>20143</v>
      </c>
      <c r="C28" s="84">
        <v>739883557</v>
      </c>
      <c r="D28" s="79">
        <v>802041099</v>
      </c>
      <c r="E28" s="89">
        <f>C28/C41*100</f>
        <v>15.112232868627345</v>
      </c>
      <c r="F28" s="93">
        <v>12389</v>
      </c>
      <c r="G28" s="100">
        <v>332022830</v>
      </c>
      <c r="H28" s="79">
        <v>354521156</v>
      </c>
      <c r="I28" s="8">
        <f>G28/G41*100</f>
        <v>26.615374425406262</v>
      </c>
      <c r="J28" s="9">
        <v>215</v>
      </c>
      <c r="K28" s="97">
        <v>5847658</v>
      </c>
      <c r="L28" s="103">
        <v>25388415</v>
      </c>
      <c r="M28" s="8">
        <f>K28/K41*100</f>
        <v>17.223945535688671</v>
      </c>
      <c r="N28" s="7">
        <v>5847</v>
      </c>
      <c r="O28" s="79">
        <v>231336346</v>
      </c>
      <c r="P28" s="84">
        <v>140852406</v>
      </c>
      <c r="Q28" s="8">
        <f>O28/O41*100</f>
        <v>75.642820612895449</v>
      </c>
    </row>
    <row r="29" spans="1:17" s="1" customFormat="1" ht="24" customHeight="1" x14ac:dyDescent="0.45">
      <c r="A29" s="10" t="s">
        <v>31</v>
      </c>
      <c r="B29" s="7">
        <v>836</v>
      </c>
      <c r="C29" s="84">
        <v>35038668</v>
      </c>
      <c r="D29" s="79">
        <v>30697575</v>
      </c>
      <c r="E29" s="89">
        <f>C29/C41*100</f>
        <v>0.71567006079920392</v>
      </c>
      <c r="F29" s="93">
        <v>181</v>
      </c>
      <c r="G29" s="100">
        <v>7724995</v>
      </c>
      <c r="H29" s="79">
        <v>9302498</v>
      </c>
      <c r="I29" s="8">
        <f>G29/G41*100</f>
        <v>0.61924547284712694</v>
      </c>
      <c r="J29" s="9">
        <v>4</v>
      </c>
      <c r="K29" s="97">
        <v>160000</v>
      </c>
      <c r="L29" s="103">
        <v>482000</v>
      </c>
      <c r="M29" s="8">
        <f>K29/K41*100</f>
        <v>0.47127094055606317</v>
      </c>
      <c r="N29" s="7">
        <v>1</v>
      </c>
      <c r="O29" s="79">
        <v>42000</v>
      </c>
      <c r="P29" s="84">
        <v>0</v>
      </c>
      <c r="Q29" s="8">
        <f>O29/O41*100</f>
        <v>1.3733243913784342E-2</v>
      </c>
    </row>
    <row r="30" spans="1:17" s="1" customFormat="1" ht="24" customHeight="1" x14ac:dyDescent="0.45">
      <c r="A30" s="10" t="s">
        <v>32</v>
      </c>
      <c r="B30" s="7">
        <v>6258</v>
      </c>
      <c r="C30" s="84">
        <v>266603335</v>
      </c>
      <c r="D30" s="79">
        <v>280956887</v>
      </c>
      <c r="E30" s="89">
        <f>C30/C41*100</f>
        <v>5.4454131923257041</v>
      </c>
      <c r="F30" s="93">
        <v>986</v>
      </c>
      <c r="G30" s="100">
        <v>40330886</v>
      </c>
      <c r="H30" s="79">
        <v>40957363</v>
      </c>
      <c r="I30" s="8">
        <f>G30/G41*100</f>
        <v>3.2329753703935822</v>
      </c>
      <c r="J30" s="9">
        <v>15</v>
      </c>
      <c r="K30" s="97">
        <v>553620</v>
      </c>
      <c r="L30" s="103">
        <v>4293995</v>
      </c>
      <c r="M30" s="8">
        <f>K30/K41*100</f>
        <v>1.6306563631915481</v>
      </c>
      <c r="N30" s="7">
        <v>6</v>
      </c>
      <c r="O30" s="79">
        <v>276000</v>
      </c>
      <c r="P30" s="84">
        <v>0</v>
      </c>
      <c r="Q30" s="8">
        <f>O30/O41*100</f>
        <v>9.024703143343997E-2</v>
      </c>
    </row>
    <row r="31" spans="1:17" s="1" customFormat="1" ht="24" customHeight="1" x14ac:dyDescent="0.45">
      <c r="A31" s="10" t="s">
        <v>33</v>
      </c>
      <c r="B31" s="7">
        <v>7156</v>
      </c>
      <c r="C31" s="84">
        <v>278863636</v>
      </c>
      <c r="D31" s="79">
        <v>283709302</v>
      </c>
      <c r="E31" s="89">
        <f>C31/C41*100</f>
        <v>5.695831683179482</v>
      </c>
      <c r="F31" s="93">
        <v>3323</v>
      </c>
      <c r="G31" s="100">
        <v>109344707</v>
      </c>
      <c r="H31" s="79">
        <v>101992514</v>
      </c>
      <c r="I31" s="8">
        <f>G31/G41*100</f>
        <v>8.7652114712754585</v>
      </c>
      <c r="J31" s="9">
        <v>43</v>
      </c>
      <c r="K31" s="97">
        <v>1239000</v>
      </c>
      <c r="L31" s="103">
        <v>8917442</v>
      </c>
      <c r="M31" s="8">
        <f>K31/K41*100</f>
        <v>3.6494043459310141</v>
      </c>
      <c r="N31" s="7">
        <v>22</v>
      </c>
      <c r="O31" s="79">
        <v>717511</v>
      </c>
      <c r="P31" s="84">
        <v>390500</v>
      </c>
      <c r="Q31" s="8">
        <f>O31/O41*100</f>
        <v>0.23461318032912659</v>
      </c>
    </row>
    <row r="32" spans="1:17" s="1" customFormat="1" ht="24" customHeight="1" x14ac:dyDescent="0.45">
      <c r="A32" s="10" t="s">
        <v>34</v>
      </c>
      <c r="B32" s="7">
        <v>3554</v>
      </c>
      <c r="C32" s="84">
        <v>132814964</v>
      </c>
      <c r="D32" s="79">
        <v>127484806</v>
      </c>
      <c r="E32" s="89">
        <f>C32/C41*100</f>
        <v>2.7127656040156567</v>
      </c>
      <c r="F32" s="93">
        <v>373</v>
      </c>
      <c r="G32" s="100">
        <v>12624525</v>
      </c>
      <c r="H32" s="79">
        <v>15429859</v>
      </c>
      <c r="I32" s="8">
        <f>G32/G41*100</f>
        <v>1.0119980599463658</v>
      </c>
      <c r="J32" s="9">
        <v>9</v>
      </c>
      <c r="K32" s="97">
        <v>277000</v>
      </c>
      <c r="L32" s="103">
        <v>3077016</v>
      </c>
      <c r="M32" s="8">
        <f>K32/K41*100</f>
        <v>0.81588781583768444</v>
      </c>
      <c r="N32" s="7">
        <v>5</v>
      </c>
      <c r="O32" s="79">
        <v>174001</v>
      </c>
      <c r="P32" s="84">
        <v>22000</v>
      </c>
      <c r="Q32" s="8">
        <f>O32/O41*100</f>
        <v>5.689519462481879E-2</v>
      </c>
    </row>
    <row r="33" spans="1:17" s="1" customFormat="1" ht="24" customHeight="1" x14ac:dyDescent="0.45">
      <c r="A33" s="10" t="s">
        <v>35</v>
      </c>
      <c r="B33" s="7">
        <v>2628</v>
      </c>
      <c r="C33" s="84">
        <v>90037103</v>
      </c>
      <c r="D33" s="79">
        <v>98663184</v>
      </c>
      <c r="E33" s="89">
        <f>C33/C41*100</f>
        <v>1.8390213628610022</v>
      </c>
      <c r="F33" s="93">
        <v>393</v>
      </c>
      <c r="G33" s="100">
        <v>12294761</v>
      </c>
      <c r="H33" s="79">
        <v>11476515</v>
      </c>
      <c r="I33" s="8">
        <f>G33/G41*100</f>
        <v>0.98556375622086689</v>
      </c>
      <c r="J33" s="9">
        <v>10</v>
      </c>
      <c r="K33" s="97">
        <v>313000</v>
      </c>
      <c r="L33" s="103">
        <v>2504466</v>
      </c>
      <c r="M33" s="8">
        <f>K33/K41*100</f>
        <v>0.92192377746279863</v>
      </c>
      <c r="N33" s="7">
        <v>7</v>
      </c>
      <c r="O33" s="79">
        <v>210007</v>
      </c>
      <c r="P33" s="84">
        <v>0</v>
      </c>
      <c r="Q33" s="8">
        <f>O33/O41*100</f>
        <v>6.8668508442907353E-2</v>
      </c>
    </row>
    <row r="34" spans="1:17" s="1" customFormat="1" ht="24" customHeight="1" x14ac:dyDescent="0.45">
      <c r="A34" s="10" t="s">
        <v>36</v>
      </c>
      <c r="B34" s="7">
        <v>6994</v>
      </c>
      <c r="C34" s="84">
        <v>249030907</v>
      </c>
      <c r="D34" s="79">
        <v>273527968</v>
      </c>
      <c r="E34" s="89">
        <f>C34/C41*100</f>
        <v>5.0864937089951843</v>
      </c>
      <c r="F34" s="93">
        <v>1606</v>
      </c>
      <c r="G34" s="100">
        <v>49520564</v>
      </c>
      <c r="H34" s="79">
        <v>52471343</v>
      </c>
      <c r="I34" s="8">
        <f>G34/G41*100</f>
        <v>3.9696317045948137</v>
      </c>
      <c r="J34" s="9">
        <v>24</v>
      </c>
      <c r="K34" s="97">
        <v>744500</v>
      </c>
      <c r="L34" s="103">
        <v>7137869</v>
      </c>
      <c r="M34" s="8">
        <f>K34/K41*100</f>
        <v>2.1928825952749316</v>
      </c>
      <c r="N34" s="7">
        <v>23</v>
      </c>
      <c r="O34" s="79">
        <v>811991</v>
      </c>
      <c r="P34" s="84">
        <v>0</v>
      </c>
      <c r="Q34" s="8">
        <f>O34/O41*100</f>
        <v>0.26550643949518243</v>
      </c>
    </row>
    <row r="35" spans="1:17" s="1" customFormat="1" ht="24" customHeight="1" x14ac:dyDescent="0.45">
      <c r="A35" s="10" t="s">
        <v>37</v>
      </c>
      <c r="B35" s="7">
        <v>2611</v>
      </c>
      <c r="C35" s="84">
        <v>113303269</v>
      </c>
      <c r="D35" s="79">
        <v>99512539</v>
      </c>
      <c r="E35" s="89">
        <f>C35/C41*100</f>
        <v>2.3142363007057956</v>
      </c>
      <c r="F35" s="93">
        <v>479</v>
      </c>
      <c r="G35" s="100">
        <v>17903307</v>
      </c>
      <c r="H35" s="79">
        <v>16114322</v>
      </c>
      <c r="I35" s="8">
        <f>G35/G41*100</f>
        <v>1.4351519721038368</v>
      </c>
      <c r="J35" s="9">
        <v>13</v>
      </c>
      <c r="K35" s="97">
        <v>523000</v>
      </c>
      <c r="L35" s="103">
        <v>3225498</v>
      </c>
      <c r="M35" s="8">
        <f>K35/K41*100</f>
        <v>1.5404668869426315</v>
      </c>
      <c r="N35" s="7">
        <v>11</v>
      </c>
      <c r="O35" s="79">
        <v>417997</v>
      </c>
      <c r="P35" s="84">
        <v>80000</v>
      </c>
      <c r="Q35" s="8">
        <f>O35/O41*100</f>
        <v>0.1366774941959551</v>
      </c>
    </row>
    <row r="36" spans="1:17" s="1" customFormat="1" ht="24" customHeight="1" x14ac:dyDescent="0.45">
      <c r="A36" s="10" t="s">
        <v>38</v>
      </c>
      <c r="B36" s="7">
        <v>4610</v>
      </c>
      <c r="C36" s="84">
        <v>196990265</v>
      </c>
      <c r="D36" s="79">
        <v>211619907</v>
      </c>
      <c r="E36" s="89">
        <f>C36/C41*100</f>
        <v>4.0235557735642598</v>
      </c>
      <c r="F36" s="93">
        <v>1828</v>
      </c>
      <c r="G36" s="100">
        <v>95295215</v>
      </c>
      <c r="H36" s="79">
        <v>96714890</v>
      </c>
      <c r="I36" s="8">
        <f>G36/G41*100</f>
        <v>7.6389862352977094</v>
      </c>
      <c r="J36" s="9">
        <v>46</v>
      </c>
      <c r="K36" s="97">
        <v>1717000</v>
      </c>
      <c r="L36" s="103">
        <v>2815998</v>
      </c>
      <c r="M36" s="8">
        <f>K36/K41*100</f>
        <v>5.0573262808422532</v>
      </c>
      <c r="N36" s="7">
        <v>346</v>
      </c>
      <c r="O36" s="79">
        <v>13955303</v>
      </c>
      <c r="P36" s="84">
        <v>2345201</v>
      </c>
      <c r="Q36" s="8">
        <f>O36/O41*100</f>
        <v>4.5631328568992</v>
      </c>
    </row>
    <row r="37" spans="1:17" s="1" customFormat="1" ht="24" customHeight="1" x14ac:dyDescent="0.45">
      <c r="A37" s="10" t="s">
        <v>39</v>
      </c>
      <c r="B37" s="7">
        <v>370</v>
      </c>
      <c r="C37" s="84">
        <v>17140155</v>
      </c>
      <c r="D37" s="79">
        <v>21368694</v>
      </c>
      <c r="E37" s="89">
        <f>C37/C41*100</f>
        <v>0.35009024232764152</v>
      </c>
      <c r="F37" s="93">
        <v>466</v>
      </c>
      <c r="G37" s="100">
        <v>19637614</v>
      </c>
      <c r="H37" s="79">
        <v>18564090</v>
      </c>
      <c r="I37" s="8">
        <f>G37/G41*100</f>
        <v>1.5741762379159288</v>
      </c>
      <c r="J37" s="9">
        <v>1</v>
      </c>
      <c r="K37" s="97">
        <v>45000</v>
      </c>
      <c r="L37" s="103">
        <v>606004</v>
      </c>
      <c r="M37" s="8">
        <f>K37/K41*100</f>
        <v>0.13254495203139277</v>
      </c>
      <c r="N37" s="7">
        <v>10</v>
      </c>
      <c r="O37" s="79">
        <v>460000</v>
      </c>
      <c r="P37" s="84">
        <v>68000</v>
      </c>
      <c r="Q37" s="8">
        <f>O37/O41*100</f>
        <v>0.15041171905573328</v>
      </c>
    </row>
    <row r="38" spans="1:17" s="1" customFormat="1" ht="24" customHeight="1" x14ac:dyDescent="0.45">
      <c r="A38" s="10" t="s">
        <v>40</v>
      </c>
      <c r="B38" s="7">
        <v>404</v>
      </c>
      <c r="C38" s="84">
        <v>16540144</v>
      </c>
      <c r="D38" s="79">
        <v>14933995</v>
      </c>
      <c r="E38" s="89">
        <f>C38/C41*100</f>
        <v>0.33783492746092936</v>
      </c>
      <c r="F38" s="93">
        <v>87</v>
      </c>
      <c r="G38" s="100">
        <v>3628005</v>
      </c>
      <c r="H38" s="79">
        <v>4796820</v>
      </c>
      <c r="I38" s="8">
        <f>G38/G41*100</f>
        <v>0.29082551790865119</v>
      </c>
      <c r="J38" s="9">
        <v>2</v>
      </c>
      <c r="K38" s="97">
        <v>66000</v>
      </c>
      <c r="L38" s="103">
        <v>311000</v>
      </c>
      <c r="M38" s="8">
        <f>K38/K41*100</f>
        <v>0.19439926297937607</v>
      </c>
      <c r="N38" s="7">
        <v>1</v>
      </c>
      <c r="O38" s="79">
        <v>45000</v>
      </c>
      <c r="P38" s="84">
        <v>0</v>
      </c>
      <c r="Q38" s="8">
        <f>O38/O41*100</f>
        <v>1.4714189907626081E-2</v>
      </c>
    </row>
    <row r="39" spans="1:17" s="1" customFormat="1" ht="24" customHeight="1" x14ac:dyDescent="0.45">
      <c r="A39" s="10" t="s">
        <v>41</v>
      </c>
      <c r="B39" s="7">
        <v>184</v>
      </c>
      <c r="C39" s="84">
        <v>9202952</v>
      </c>
      <c r="D39" s="79">
        <v>6889027</v>
      </c>
      <c r="E39" s="89">
        <f>C39/C41*100</f>
        <v>0.18797167795796788</v>
      </c>
      <c r="F39" s="93">
        <v>28</v>
      </c>
      <c r="G39" s="100">
        <v>1220371</v>
      </c>
      <c r="H39" s="79">
        <v>2550850</v>
      </c>
      <c r="I39" s="8">
        <f>G39/G41*100</f>
        <v>9.7826499168468223E-2</v>
      </c>
      <c r="J39" s="9">
        <v>0</v>
      </c>
      <c r="K39" s="97">
        <v>0</v>
      </c>
      <c r="L39" s="103">
        <v>40000</v>
      </c>
      <c r="M39" s="8">
        <f>K39/K41*100</f>
        <v>0</v>
      </c>
      <c r="N39" s="7">
        <v>0</v>
      </c>
      <c r="O39" s="79">
        <v>0</v>
      </c>
      <c r="P39" s="84">
        <v>0</v>
      </c>
      <c r="Q39" s="8">
        <f>O39/O41*100</f>
        <v>0</v>
      </c>
    </row>
    <row r="40" spans="1:17" s="1" customFormat="1" ht="24" customHeight="1" x14ac:dyDescent="0.45">
      <c r="A40" s="10" t="s">
        <v>42</v>
      </c>
      <c r="B40" s="7">
        <v>3768</v>
      </c>
      <c r="C40" s="84">
        <v>171829491</v>
      </c>
      <c r="D40" s="79">
        <v>167355711</v>
      </c>
      <c r="E40" s="89">
        <f>C40/C41*100</f>
        <v>3.5096431825281216</v>
      </c>
      <c r="F40" s="93">
        <v>303</v>
      </c>
      <c r="G40" s="100">
        <v>12045394</v>
      </c>
      <c r="H40" s="79">
        <v>13939008</v>
      </c>
      <c r="I40" s="8">
        <f>G40/G41*100</f>
        <v>0.96557417877421881</v>
      </c>
      <c r="J40" s="9">
        <v>4</v>
      </c>
      <c r="K40" s="97">
        <v>166000</v>
      </c>
      <c r="L40" s="103">
        <v>160000</v>
      </c>
      <c r="M40" s="8">
        <f>K40/K41*100</f>
        <v>0.48894360082691557</v>
      </c>
      <c r="N40" s="7">
        <v>0</v>
      </c>
      <c r="O40" s="79">
        <v>0</v>
      </c>
      <c r="P40" s="84">
        <v>0</v>
      </c>
      <c r="Q40" s="8">
        <f>O40/O41*100</f>
        <v>0</v>
      </c>
    </row>
    <row r="41" spans="1:17" s="13" customFormat="1" ht="34.5" customHeight="1" x14ac:dyDescent="0.45">
      <c r="A41" s="14" t="s">
        <v>43</v>
      </c>
      <c r="B41" s="5">
        <f>SUM(B4:B40)</f>
        <v>119623</v>
      </c>
      <c r="C41" s="85">
        <f>SUM(C4:C40)</f>
        <v>4895924801</v>
      </c>
      <c r="D41" s="80">
        <v>5178531848</v>
      </c>
      <c r="E41" s="90">
        <f t="shared" ref="E41:Q41" si="0">SUM(E4:E40)</f>
        <v>99.999999999999986</v>
      </c>
      <c r="F41" s="94">
        <f>SUM(F4:F40)</f>
        <v>36227</v>
      </c>
      <c r="G41" s="101">
        <f>SUM(G4:G40)</f>
        <v>1247485099</v>
      </c>
      <c r="H41" s="99">
        <v>1283873625</v>
      </c>
      <c r="I41" s="6">
        <f>SUM(I4:I40)</f>
        <v>100</v>
      </c>
      <c r="J41" s="5">
        <f>SUM(J4:J40)</f>
        <v>1086</v>
      </c>
      <c r="K41" s="80">
        <f>SUM(K4:K40)</f>
        <v>33950746</v>
      </c>
      <c r="L41" s="85">
        <v>131423611</v>
      </c>
      <c r="M41" s="6">
        <f t="shared" si="0"/>
        <v>99.999999999999986</v>
      </c>
      <c r="N41" s="5">
        <f>SUM(N4:N40)</f>
        <v>7637</v>
      </c>
      <c r="O41" s="80">
        <f>SUM(O4:O40)</f>
        <v>305827234</v>
      </c>
      <c r="P41" s="85">
        <v>176104234</v>
      </c>
      <c r="Q41" s="6">
        <f t="shared" si="0"/>
        <v>99.999999999999986</v>
      </c>
    </row>
    <row r="42" spans="1:17" s="3" customFormat="1" ht="31.5" customHeight="1" x14ac:dyDescent="0.25">
      <c r="A42" s="15" t="s">
        <v>44</v>
      </c>
      <c r="B42" s="16">
        <f>B41/92</f>
        <v>1300.25</v>
      </c>
      <c r="C42" s="86">
        <f>C41/92</f>
        <v>53216573.923913047</v>
      </c>
      <c r="D42" s="81">
        <v>56288389.652173914</v>
      </c>
      <c r="E42" s="91"/>
      <c r="F42" s="95">
        <f>F41/92</f>
        <v>393.77173913043481</v>
      </c>
      <c r="G42" s="102">
        <f>G41/92</f>
        <v>13559620.641304348</v>
      </c>
      <c r="H42" s="81">
        <v>13955148.097826088</v>
      </c>
      <c r="I42" s="16"/>
      <c r="J42" s="16">
        <f>J41/92</f>
        <v>11.804347826086957</v>
      </c>
      <c r="K42" s="81">
        <f>K41/92</f>
        <v>369029.84782608697</v>
      </c>
      <c r="L42" s="86">
        <v>1428517.5108695652</v>
      </c>
      <c r="M42" s="16"/>
      <c r="N42" s="16">
        <f>N41/92</f>
        <v>83.010869565217391</v>
      </c>
      <c r="O42" s="81">
        <f>O41/92</f>
        <v>3324209.0652173911</v>
      </c>
      <c r="P42" s="86">
        <v>1914176.456521739</v>
      </c>
      <c r="Q42" s="16"/>
    </row>
    <row r="44" spans="1:17" x14ac:dyDescent="0.25">
      <c r="K44" s="98"/>
      <c r="L44" s="104"/>
      <c r="M44" s="3"/>
    </row>
    <row r="45" spans="1:17" x14ac:dyDescent="0.25">
      <c r="B45" s="22"/>
      <c r="K45" s="98"/>
      <c r="L45" s="104"/>
      <c r="M45" s="3"/>
    </row>
  </sheetData>
  <mergeCells count="5">
    <mergeCell ref="B2:E2"/>
    <mergeCell ref="F2:I2"/>
    <mergeCell ref="J2:M2"/>
    <mergeCell ref="N2:Q2"/>
    <mergeCell ref="A1:Q1"/>
  </mergeCells>
  <pageMargins left="0.70866141732283472" right="0.23622047244094491" top="0.35433070866141736" bottom="0.35433070866141736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6A841-61E6-41CF-8B09-DD533D6BAAD1}">
  <sheetPr>
    <pageSetUpPr fitToPage="1"/>
  </sheetPr>
  <dimension ref="A2:K32"/>
  <sheetViews>
    <sheetView view="pageBreakPreview" topLeftCell="A7" zoomScale="115" zoomScaleNormal="115" zoomScaleSheetLayoutView="115" workbookViewId="0">
      <selection activeCell="B10" sqref="B10"/>
    </sheetView>
  </sheetViews>
  <sheetFormatPr defaultRowHeight="15" x14ac:dyDescent="0.25"/>
  <cols>
    <col min="1" max="1" width="27" customWidth="1"/>
    <col min="2" max="2" width="24.5703125" customWidth="1"/>
    <col min="3" max="8" width="21.140625" customWidth="1"/>
    <col min="9" max="9" width="13.85546875" customWidth="1"/>
    <col min="10" max="15" width="9.140625" customWidth="1"/>
  </cols>
  <sheetData>
    <row r="2" spans="1:11" ht="27.75" customHeight="1" x14ac:dyDescent="0.25">
      <c r="A2" s="41" t="s">
        <v>85</v>
      </c>
      <c r="B2" s="41"/>
      <c r="C2" s="41"/>
      <c r="D2" s="41"/>
      <c r="E2" s="41"/>
      <c r="F2" s="41"/>
      <c r="G2" s="41"/>
      <c r="H2" s="41"/>
    </row>
    <row r="3" spans="1:11" ht="48" customHeight="1" x14ac:dyDescent="0.25">
      <c r="A3" s="30" t="s">
        <v>77</v>
      </c>
      <c r="B3" s="30" t="s">
        <v>78</v>
      </c>
      <c r="C3" s="30" t="s">
        <v>79</v>
      </c>
      <c r="D3" s="30" t="s">
        <v>80</v>
      </c>
      <c r="E3" s="30" t="s">
        <v>81</v>
      </c>
      <c r="F3" s="30" t="s">
        <v>82</v>
      </c>
      <c r="G3" s="30" t="s">
        <v>83</v>
      </c>
      <c r="H3" s="30" t="s">
        <v>84</v>
      </c>
      <c r="I3" s="67" t="s">
        <v>103</v>
      </c>
    </row>
    <row r="4" spans="1:11" ht="30" customHeight="1" x14ac:dyDescent="0.25">
      <c r="A4" s="31" t="s">
        <v>47</v>
      </c>
      <c r="B4" s="32">
        <v>1990195452</v>
      </c>
      <c r="C4" s="32">
        <v>483926335</v>
      </c>
      <c r="D4" s="32">
        <v>12837801</v>
      </c>
      <c r="E4" s="32">
        <v>73594308</v>
      </c>
      <c r="F4" s="32">
        <v>19325675</v>
      </c>
      <c r="G4" s="32">
        <v>16921690</v>
      </c>
      <c r="H4" s="32">
        <v>0</v>
      </c>
      <c r="I4" s="20" t="str">
        <f>'LPG STATE DISTRIBUTION'!B39</f>
        <v>-</v>
      </c>
    </row>
    <row r="5" spans="1:11" ht="26.25" customHeight="1" x14ac:dyDescent="0.25">
      <c r="A5" s="33" t="s">
        <v>48</v>
      </c>
      <c r="B5" s="34">
        <v>1641013058</v>
      </c>
      <c r="C5" s="34">
        <v>377913726</v>
      </c>
      <c r="D5" s="34">
        <v>0</v>
      </c>
      <c r="E5" s="34">
        <v>84947814</v>
      </c>
      <c r="F5" s="34">
        <v>23099974</v>
      </c>
      <c r="G5" s="34">
        <v>12692089</v>
      </c>
      <c r="H5" s="34">
        <v>0</v>
      </c>
      <c r="I5" s="20">
        <f>'LPG STATE DISTRIBUTION'!C39</f>
        <v>42738</v>
      </c>
    </row>
    <row r="6" spans="1:11" ht="21.75" customHeight="1" x14ac:dyDescent="0.25">
      <c r="A6" s="31" t="s">
        <v>49</v>
      </c>
      <c r="B6" s="34">
        <v>1462339165</v>
      </c>
      <c r="C6" s="34">
        <v>322634412</v>
      </c>
      <c r="D6" s="34">
        <v>0</v>
      </c>
      <c r="E6" s="34">
        <v>157411755</v>
      </c>
      <c r="F6" s="34">
        <v>50573608</v>
      </c>
      <c r="G6" s="34">
        <v>8954507</v>
      </c>
      <c r="H6" s="34">
        <v>0</v>
      </c>
      <c r="I6" s="20">
        <f>'LPG STATE DISTRIBUTION'!D39</f>
        <v>41985</v>
      </c>
    </row>
    <row r="7" spans="1:11" ht="24.75" customHeight="1" x14ac:dyDescent="0.25">
      <c r="A7" s="35" t="s">
        <v>43</v>
      </c>
      <c r="B7" s="35">
        <f>SUM(B4:B6)</f>
        <v>5093547675</v>
      </c>
      <c r="C7" s="35">
        <f t="shared" ref="C7:H7" si="0">SUM(C4:C6)</f>
        <v>1184474473</v>
      </c>
      <c r="D7" s="35">
        <f t="shared" si="0"/>
        <v>12837801</v>
      </c>
      <c r="E7" s="35">
        <f t="shared" si="0"/>
        <v>315953877</v>
      </c>
      <c r="F7" s="35">
        <f t="shared" si="0"/>
        <v>92999257</v>
      </c>
      <c r="G7" s="35">
        <f t="shared" si="0"/>
        <v>38568286</v>
      </c>
      <c r="H7" s="35">
        <f t="shared" si="0"/>
        <v>0</v>
      </c>
      <c r="I7" s="20">
        <f>'LPG STATE DISTRIBUTION'!E39</f>
        <v>84723</v>
      </c>
    </row>
    <row r="9" spans="1:11" x14ac:dyDescent="0.25">
      <c r="A9" s="41" t="s">
        <v>87</v>
      </c>
      <c r="B9" s="41"/>
      <c r="C9" s="41"/>
      <c r="D9" s="41"/>
      <c r="E9" s="41"/>
      <c r="F9" s="41"/>
      <c r="G9" s="41"/>
      <c r="H9" s="41"/>
      <c r="I9" s="77"/>
    </row>
    <row r="10" spans="1:11" x14ac:dyDescent="0.25">
      <c r="A10" s="50" t="s">
        <v>77</v>
      </c>
      <c r="B10" s="50" t="s">
        <v>78</v>
      </c>
      <c r="C10" s="50" t="s">
        <v>79</v>
      </c>
      <c r="D10" s="50" t="s">
        <v>80</v>
      </c>
      <c r="E10" s="50" t="s">
        <v>81</v>
      </c>
      <c r="F10" s="50" t="s">
        <v>82</v>
      </c>
      <c r="G10" s="50" t="s">
        <v>83</v>
      </c>
      <c r="H10" s="50" t="s">
        <v>84</v>
      </c>
      <c r="I10" s="72" t="s">
        <v>104</v>
      </c>
    </row>
    <row r="11" spans="1:11" x14ac:dyDescent="0.25">
      <c r="A11" s="51" t="s">
        <v>88</v>
      </c>
      <c r="B11" s="52">
        <v>2067288814.9819999</v>
      </c>
      <c r="C11" s="52">
        <v>351179322.949</v>
      </c>
      <c r="D11" s="52">
        <v>0</v>
      </c>
      <c r="E11" s="52">
        <v>13055989</v>
      </c>
      <c r="F11" s="52">
        <v>17378276</v>
      </c>
      <c r="G11" s="52">
        <v>10449254</v>
      </c>
      <c r="H11" s="52">
        <v>10845037</v>
      </c>
      <c r="I11" s="73">
        <v>60067738</v>
      </c>
      <c r="J11" s="75"/>
      <c r="K11" s="76"/>
    </row>
    <row r="12" spans="1:11" x14ac:dyDescent="0.25">
      <c r="A12" s="49" t="s">
        <v>89</v>
      </c>
      <c r="B12" s="53">
        <v>2010645340</v>
      </c>
      <c r="C12" s="53">
        <v>452187791</v>
      </c>
      <c r="D12" s="53">
        <v>0</v>
      </c>
      <c r="E12" s="53">
        <v>75095016</v>
      </c>
      <c r="F12" s="53">
        <v>32437445</v>
      </c>
      <c r="G12" s="53">
        <v>19979971</v>
      </c>
      <c r="H12" s="53">
        <v>6133873</v>
      </c>
      <c r="I12" s="73">
        <v>56289872</v>
      </c>
    </row>
    <row r="13" spans="1:11" x14ac:dyDescent="0.25">
      <c r="A13" s="51" t="s">
        <v>90</v>
      </c>
      <c r="B13" s="53">
        <v>1527690435</v>
      </c>
      <c r="C13" s="53">
        <v>580389733</v>
      </c>
      <c r="D13" s="53">
        <v>12219411</v>
      </c>
      <c r="E13" s="53">
        <v>43208064</v>
      </c>
      <c r="F13" s="53">
        <v>27425114</v>
      </c>
      <c r="G13" s="53">
        <v>11361332</v>
      </c>
      <c r="H13" s="53">
        <v>10700925</v>
      </c>
      <c r="I13" s="73">
        <v>40930227</v>
      </c>
    </row>
    <row r="14" spans="1:11" x14ac:dyDescent="0.25">
      <c r="A14" s="54" t="s">
        <v>96</v>
      </c>
      <c r="B14" s="54">
        <v>5605624589.9820004</v>
      </c>
      <c r="C14" s="54">
        <v>1383756846.9489999</v>
      </c>
      <c r="D14" s="54">
        <v>12219411</v>
      </c>
      <c r="E14" s="54">
        <v>131359069</v>
      </c>
      <c r="F14" s="54">
        <v>77240835</v>
      </c>
      <c r="G14" s="54">
        <v>41790557</v>
      </c>
      <c r="H14" s="54">
        <v>27679835</v>
      </c>
      <c r="I14" s="74">
        <v>157287837</v>
      </c>
    </row>
    <row r="15" spans="1:11" ht="15.75" thickBot="1" x14ac:dyDescent="0.3"/>
    <row r="16" spans="1:11" s="58" customFormat="1" ht="15.75" thickBot="1" x14ac:dyDescent="0.3">
      <c r="A16" s="56" t="s">
        <v>91</v>
      </c>
      <c r="B16" s="57">
        <f>(B7-B14)/B14*100</f>
        <v>-9.1350554565703561</v>
      </c>
      <c r="C16" s="57">
        <f t="shared" ref="C16:I16" si="1">(C7-C14)/C14*100</f>
        <v>-14.401545646432828</v>
      </c>
      <c r="D16" s="57">
        <f t="shared" si="1"/>
        <v>5.0607185567291255</v>
      </c>
      <c r="E16" s="57">
        <f t="shared" si="1"/>
        <v>140.52688512888287</v>
      </c>
      <c r="F16" s="57">
        <f t="shared" si="1"/>
        <v>20.401672250176993</v>
      </c>
      <c r="G16" s="57">
        <f t="shared" si="1"/>
        <v>-7.7105241741573334</v>
      </c>
      <c r="H16" s="57">
        <f t="shared" si="1"/>
        <v>-100</v>
      </c>
      <c r="I16" s="57">
        <f t="shared" si="1"/>
        <v>-99.946135059381618</v>
      </c>
    </row>
    <row r="17" spans="1:9" s="63" customFormat="1" x14ac:dyDescent="0.25">
      <c r="A17" s="63" t="s">
        <v>99</v>
      </c>
      <c r="B17" s="64">
        <f>(B7-B32)/B32*100</f>
        <v>16.662916989708187</v>
      </c>
      <c r="C17" s="64">
        <f t="shared" ref="C17:E17" si="2">(C7-C32)/C32*100</f>
        <v>35.566650099869015</v>
      </c>
      <c r="D17" s="64">
        <f t="shared" si="2"/>
        <v>-95.894643614557353</v>
      </c>
      <c r="E17" s="64">
        <f t="shared" si="2"/>
        <v>48.473956455648768</v>
      </c>
      <c r="F17" s="66" t="s">
        <v>100</v>
      </c>
      <c r="G17" s="66" t="s">
        <v>100</v>
      </c>
      <c r="H17" s="66" t="s">
        <v>100</v>
      </c>
      <c r="I17" s="66" t="s">
        <v>100</v>
      </c>
    </row>
    <row r="18" spans="1:9" s="63" customFormat="1" x14ac:dyDescent="0.25">
      <c r="B18" s="64"/>
      <c r="C18" s="64"/>
      <c r="D18" s="64"/>
      <c r="E18" s="64"/>
      <c r="F18" s="64"/>
      <c r="G18" s="64"/>
      <c r="H18" s="64"/>
    </row>
    <row r="19" spans="1:9" s="47" customFormat="1" x14ac:dyDescent="0.25">
      <c r="A19" s="41" t="s">
        <v>97</v>
      </c>
      <c r="B19" s="41"/>
      <c r="C19" s="41"/>
      <c r="D19" s="41"/>
      <c r="E19" s="41"/>
      <c r="F19" s="41"/>
      <c r="G19" s="41"/>
      <c r="H19" s="68"/>
      <c r="I19" s="55"/>
    </row>
    <row r="20" spans="1:9" x14ac:dyDescent="0.25">
      <c r="A20" s="50" t="s">
        <v>77</v>
      </c>
      <c r="B20" s="50" t="s">
        <v>78</v>
      </c>
      <c r="C20" s="50" t="s">
        <v>79</v>
      </c>
      <c r="D20" s="50" t="s">
        <v>80</v>
      </c>
      <c r="E20" s="50" t="s">
        <v>81</v>
      </c>
      <c r="F20" s="50" t="s">
        <v>82</v>
      </c>
      <c r="G20" s="50" t="s">
        <v>83</v>
      </c>
      <c r="H20" s="69" t="s">
        <v>84</v>
      </c>
      <c r="I20" s="50" t="s">
        <v>104</v>
      </c>
    </row>
    <row r="21" spans="1:9" x14ac:dyDescent="0.25">
      <c r="A21" s="51" t="s">
        <v>92</v>
      </c>
      <c r="B21" s="61">
        <v>2242630979</v>
      </c>
      <c r="C21" s="61">
        <v>436031124</v>
      </c>
      <c r="D21" s="61">
        <v>15237551</v>
      </c>
      <c r="E21" s="61">
        <v>128230919</v>
      </c>
      <c r="F21" s="61">
        <v>45189294</v>
      </c>
      <c r="G21" s="61">
        <v>6931945</v>
      </c>
      <c r="H21" s="61">
        <v>6208238</v>
      </c>
      <c r="I21" s="59">
        <v>94602900</v>
      </c>
    </row>
    <row r="22" spans="1:9" x14ac:dyDescent="0.25">
      <c r="A22" s="49" t="s">
        <v>93</v>
      </c>
      <c r="B22" s="61">
        <v>1560281262</v>
      </c>
      <c r="C22" s="61">
        <v>379752898</v>
      </c>
      <c r="D22" s="61">
        <v>50329671</v>
      </c>
      <c r="E22" s="61">
        <v>39507069</v>
      </c>
      <c r="F22" s="61">
        <v>22504889</v>
      </c>
      <c r="G22" s="61">
        <v>6001941</v>
      </c>
      <c r="H22" s="61">
        <v>7010203</v>
      </c>
      <c r="I22" s="59">
        <v>82320043</v>
      </c>
    </row>
    <row r="23" spans="1:9" x14ac:dyDescent="0.25">
      <c r="A23" s="51" t="s">
        <v>94</v>
      </c>
      <c r="B23" s="61">
        <v>1068918623</v>
      </c>
      <c r="C23" s="61">
        <v>391212462</v>
      </c>
      <c r="D23" s="61">
        <v>37485879</v>
      </c>
      <c r="E23" s="61">
        <v>59273875</v>
      </c>
      <c r="F23" s="61">
        <v>27398698</v>
      </c>
      <c r="G23" s="61">
        <v>5187176</v>
      </c>
      <c r="H23" s="61">
        <v>0</v>
      </c>
      <c r="I23" s="59">
        <v>133921558</v>
      </c>
    </row>
    <row r="24" spans="1:9" s="48" customFormat="1" x14ac:dyDescent="0.25">
      <c r="A24" s="54" t="s">
        <v>95</v>
      </c>
      <c r="B24" s="62">
        <v>4871830864</v>
      </c>
      <c r="C24" s="62">
        <v>1206996484</v>
      </c>
      <c r="D24" s="62">
        <v>103053101</v>
      </c>
      <c r="E24" s="62">
        <v>227011863</v>
      </c>
      <c r="F24" s="62">
        <v>95092881</v>
      </c>
      <c r="G24" s="62">
        <v>18121062</v>
      </c>
      <c r="H24" s="62">
        <v>13218441</v>
      </c>
      <c r="I24" s="60">
        <v>310844501</v>
      </c>
    </row>
    <row r="27" spans="1:9" s="65" customFormat="1" x14ac:dyDescent="0.25">
      <c r="A27" s="41" t="s">
        <v>98</v>
      </c>
      <c r="B27" s="41"/>
      <c r="C27" s="41"/>
      <c r="D27" s="41"/>
      <c r="E27" s="41"/>
      <c r="F27" s="41"/>
      <c r="G27" s="41"/>
      <c r="H27" s="41"/>
    </row>
    <row r="28" spans="1:9" x14ac:dyDescent="0.25">
      <c r="A28" s="50" t="s">
        <v>77</v>
      </c>
      <c r="B28" s="50" t="s">
        <v>78</v>
      </c>
      <c r="C28" s="50" t="s">
        <v>79</v>
      </c>
      <c r="D28" s="50" t="s">
        <v>80</v>
      </c>
      <c r="E28" s="50" t="s">
        <v>81</v>
      </c>
    </row>
    <row r="29" spans="1:9" x14ac:dyDescent="0.25">
      <c r="A29" s="51" t="s">
        <v>47</v>
      </c>
      <c r="B29" s="61">
        <v>1247122635</v>
      </c>
      <c r="C29" s="61">
        <v>348220581</v>
      </c>
      <c r="D29" s="61">
        <v>77854663</v>
      </c>
      <c r="E29" s="61">
        <v>25147841</v>
      </c>
    </row>
    <row r="30" spans="1:9" x14ac:dyDescent="0.25">
      <c r="A30" s="49" t="s">
        <v>48</v>
      </c>
      <c r="B30" s="61">
        <v>1526290633</v>
      </c>
      <c r="C30" s="61">
        <v>234853901.31099999</v>
      </c>
      <c r="D30" s="61">
        <v>234853901</v>
      </c>
      <c r="E30" s="61">
        <v>127189854</v>
      </c>
    </row>
    <row r="31" spans="1:9" x14ac:dyDescent="0.25">
      <c r="A31" s="51" t="s">
        <v>49</v>
      </c>
      <c r="B31" s="61">
        <v>1592625064</v>
      </c>
      <c r="C31" s="61">
        <v>290646652</v>
      </c>
      <c r="D31" s="61">
        <v>0</v>
      </c>
      <c r="E31" s="61">
        <v>60463179</v>
      </c>
    </row>
    <row r="32" spans="1:9" x14ac:dyDescent="0.25">
      <c r="A32" s="54" t="s">
        <v>101</v>
      </c>
      <c r="B32" s="62">
        <v>4366038332</v>
      </c>
      <c r="C32" s="62">
        <v>873721134.31099999</v>
      </c>
      <c r="D32" s="62">
        <v>312708564</v>
      </c>
      <c r="E32" s="62">
        <v>212800874</v>
      </c>
    </row>
  </sheetData>
  <mergeCells count="4">
    <mergeCell ref="A2:H2"/>
    <mergeCell ref="A9:H9"/>
    <mergeCell ref="A19:H19"/>
    <mergeCell ref="A27:H27"/>
  </mergeCells>
  <pageMargins left="0.35" right="0.26" top="1" bottom="1" header="0.5" footer="0.5"/>
  <pageSetup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1FC90-4E88-4459-98F1-114929200896}">
  <dimension ref="A1:I4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1:A1048576"/>
    </sheetView>
  </sheetViews>
  <sheetFormatPr defaultRowHeight="15" x14ac:dyDescent="0.25"/>
  <cols>
    <col min="1" max="1" width="14.28515625" customWidth="1"/>
    <col min="2" max="2" width="15.7109375" customWidth="1"/>
    <col min="3" max="3" width="17.28515625" customWidth="1"/>
    <col min="4" max="4" width="19" customWidth="1"/>
    <col min="5" max="5" width="21" style="114" customWidth="1"/>
    <col min="6" max="6" width="17.42578125" bestFit="1" customWidth="1"/>
    <col min="7" max="7" width="17.28515625" customWidth="1"/>
    <col min="8" max="8" width="14.85546875" customWidth="1"/>
    <col min="9" max="9" width="21.28515625" customWidth="1"/>
  </cols>
  <sheetData>
    <row r="1" spans="1:9" ht="24" customHeight="1" x14ac:dyDescent="0.25">
      <c r="A1" s="42" t="s">
        <v>46</v>
      </c>
      <c r="B1" s="43"/>
      <c r="C1" s="43"/>
      <c r="D1" s="44"/>
      <c r="E1" s="109"/>
    </row>
    <row r="2" spans="1:9" x14ac:dyDescent="0.25">
      <c r="A2" s="12" t="s">
        <v>4</v>
      </c>
      <c r="B2" s="12" t="s">
        <v>47</v>
      </c>
      <c r="C2" s="12" t="s">
        <v>48</v>
      </c>
      <c r="D2" s="105" t="s">
        <v>49</v>
      </c>
      <c r="E2" s="110" t="s">
        <v>102</v>
      </c>
      <c r="F2" s="116" t="s">
        <v>108</v>
      </c>
      <c r="G2" s="70"/>
      <c r="H2" s="70"/>
      <c r="I2" s="70"/>
    </row>
    <row r="3" spans="1:9" x14ac:dyDescent="0.25">
      <c r="A3" s="10" t="s">
        <v>6</v>
      </c>
      <c r="B3" s="18">
        <v>1272041</v>
      </c>
      <c r="C3" s="18">
        <v>1544224</v>
      </c>
      <c r="D3" s="106">
        <v>1448574</v>
      </c>
      <c r="E3" s="111">
        <f>SUM(B3:D3)</f>
        <v>4264839</v>
      </c>
      <c r="F3" s="61">
        <v>1261762</v>
      </c>
      <c r="G3" s="61"/>
    </row>
    <row r="4" spans="1:9" x14ac:dyDescent="0.25">
      <c r="A4" s="10" t="s">
        <v>7</v>
      </c>
      <c r="B4" s="18">
        <v>80080</v>
      </c>
      <c r="C4" s="18">
        <v>145250</v>
      </c>
      <c r="D4" s="106">
        <v>120350</v>
      </c>
      <c r="E4" s="111">
        <f>SUM(B4:D4)</f>
        <v>345680</v>
      </c>
      <c r="F4" s="61">
        <v>274590</v>
      </c>
      <c r="G4" s="61"/>
    </row>
    <row r="5" spans="1:9" x14ac:dyDescent="0.25">
      <c r="A5" s="10" t="s">
        <v>8</v>
      </c>
      <c r="B5" s="18">
        <v>1811185</v>
      </c>
      <c r="C5" s="18">
        <v>1677363</v>
      </c>
      <c r="D5" s="106">
        <v>1929942</v>
      </c>
      <c r="E5" s="111">
        <f>SUM(B5:D5)</f>
        <v>5418490</v>
      </c>
      <c r="F5" s="61">
        <v>3962378</v>
      </c>
      <c r="G5" s="61"/>
    </row>
    <row r="6" spans="1:9" x14ac:dyDescent="0.25">
      <c r="A6" s="10" t="s">
        <v>9</v>
      </c>
      <c r="B6" s="18">
        <v>3842826</v>
      </c>
      <c r="C6" s="18">
        <v>3960640</v>
      </c>
      <c r="D6" s="106">
        <v>3749934</v>
      </c>
      <c r="E6" s="111">
        <f>SUM(B6:D6)</f>
        <v>11553400</v>
      </c>
      <c r="F6" s="61">
        <v>8000472</v>
      </c>
      <c r="G6" s="61"/>
    </row>
    <row r="7" spans="1:9" x14ac:dyDescent="0.25">
      <c r="A7" s="10" t="s">
        <v>51</v>
      </c>
      <c r="B7" s="18">
        <v>8326972</v>
      </c>
      <c r="C7" s="18">
        <v>266141</v>
      </c>
      <c r="D7" s="106">
        <v>659377</v>
      </c>
      <c r="E7" s="111">
        <f>SUM(B7:D7)</f>
        <v>9252490</v>
      </c>
      <c r="F7" s="61">
        <v>381744</v>
      </c>
      <c r="G7" s="61"/>
    </row>
    <row r="8" spans="1:9" x14ac:dyDescent="0.25">
      <c r="A8" s="10" t="s">
        <v>11</v>
      </c>
      <c r="B8" s="18">
        <v>36224</v>
      </c>
      <c r="C8" s="18">
        <v>740010</v>
      </c>
      <c r="D8" s="106">
        <v>806675</v>
      </c>
      <c r="E8" s="111">
        <f>SUM(B8:D8)</f>
        <v>1582909</v>
      </c>
      <c r="F8" s="61">
        <v>1967459</v>
      </c>
      <c r="G8" s="61"/>
    </row>
    <row r="9" spans="1:9" x14ac:dyDescent="0.25">
      <c r="A9" s="10" t="s">
        <v>12</v>
      </c>
      <c r="B9" s="18">
        <v>979196</v>
      </c>
      <c r="C9" s="18">
        <v>320394</v>
      </c>
      <c r="D9" s="106">
        <v>507600</v>
      </c>
      <c r="E9" s="111">
        <f>SUM(B9:D9)</f>
        <v>1807190</v>
      </c>
      <c r="F9" s="61">
        <v>651236</v>
      </c>
      <c r="G9" s="61"/>
    </row>
    <row r="10" spans="1:9" x14ac:dyDescent="0.25">
      <c r="A10" s="10" t="s">
        <v>13</v>
      </c>
      <c r="B10" s="18">
        <v>321775</v>
      </c>
      <c r="C10" s="18">
        <v>1137084</v>
      </c>
      <c r="D10" s="106">
        <v>1302582</v>
      </c>
      <c r="E10" s="111">
        <f>SUM(B10:D10)</f>
        <v>2761441</v>
      </c>
      <c r="F10" s="61">
        <v>3795039</v>
      </c>
      <c r="G10" s="61"/>
    </row>
    <row r="11" spans="1:9" x14ac:dyDescent="0.25">
      <c r="A11" s="10" t="s">
        <v>14</v>
      </c>
      <c r="B11" s="18">
        <v>1403368</v>
      </c>
      <c r="C11" s="18">
        <v>826572</v>
      </c>
      <c r="D11" s="106">
        <v>782133</v>
      </c>
      <c r="E11" s="111">
        <f>SUM(B11:D11)</f>
        <v>3012073</v>
      </c>
      <c r="F11" s="61">
        <v>2555877</v>
      </c>
      <c r="G11" s="61"/>
    </row>
    <row r="12" spans="1:9" x14ac:dyDescent="0.25">
      <c r="A12" s="10" t="s">
        <v>15</v>
      </c>
      <c r="B12" s="18">
        <v>942429</v>
      </c>
      <c r="C12" s="18">
        <v>6445345</v>
      </c>
      <c r="D12" s="106">
        <v>6257681</v>
      </c>
      <c r="E12" s="111">
        <f>SUM(B12:D12)</f>
        <v>13645455</v>
      </c>
      <c r="F12" s="61">
        <v>15160854</v>
      </c>
      <c r="G12" s="61"/>
    </row>
    <row r="13" spans="1:9" x14ac:dyDescent="0.25">
      <c r="A13" s="10" t="s">
        <v>16</v>
      </c>
      <c r="B13" s="18">
        <v>6346580</v>
      </c>
      <c r="C13" s="18">
        <v>602483</v>
      </c>
      <c r="D13" s="106">
        <v>470728</v>
      </c>
      <c r="E13" s="111">
        <f>SUM(B13:D13)</f>
        <v>7419791</v>
      </c>
      <c r="F13" s="61">
        <v>835091</v>
      </c>
      <c r="G13" s="61"/>
    </row>
    <row r="14" spans="1:9" x14ac:dyDescent="0.25">
      <c r="A14" s="10" t="s">
        <v>17</v>
      </c>
      <c r="B14" s="18">
        <v>427262</v>
      </c>
      <c r="C14" s="18">
        <v>5127889</v>
      </c>
      <c r="D14" s="106">
        <v>6087398</v>
      </c>
      <c r="E14" s="111">
        <f>SUM(B14:D14)</f>
        <v>11642549</v>
      </c>
      <c r="F14" s="61">
        <v>11840412</v>
      </c>
      <c r="G14" s="61"/>
    </row>
    <row r="15" spans="1:9" x14ac:dyDescent="0.25">
      <c r="A15" s="10" t="s">
        <v>18</v>
      </c>
      <c r="B15" s="18">
        <v>6024476</v>
      </c>
      <c r="C15" s="18">
        <v>412933</v>
      </c>
      <c r="D15" s="106">
        <v>459000</v>
      </c>
      <c r="E15" s="111">
        <f>SUM(B15:D15)</f>
        <v>6896409</v>
      </c>
      <c r="F15" s="61">
        <v>773282</v>
      </c>
      <c r="G15" s="61"/>
    </row>
    <row r="16" spans="1:9" x14ac:dyDescent="0.25">
      <c r="A16" s="10" t="s">
        <v>19</v>
      </c>
      <c r="B16" s="18">
        <v>351240</v>
      </c>
      <c r="C16" s="18">
        <v>2362469</v>
      </c>
      <c r="D16" s="106">
        <v>3567503</v>
      </c>
      <c r="E16" s="111">
        <f>SUM(B16:D16)</f>
        <v>6281212</v>
      </c>
      <c r="F16" s="61">
        <v>7484407</v>
      </c>
      <c r="G16" s="61"/>
    </row>
    <row r="17" spans="1:7" x14ac:dyDescent="0.25">
      <c r="A17" s="10" t="s">
        <v>20</v>
      </c>
      <c r="B17" s="18">
        <v>3123335</v>
      </c>
      <c r="C17" s="18">
        <v>2881794</v>
      </c>
      <c r="D17" s="106">
        <v>3413499</v>
      </c>
      <c r="E17" s="111">
        <f>SUM(B17:D17)</f>
        <v>9418628</v>
      </c>
      <c r="F17" s="61">
        <v>8384161</v>
      </c>
      <c r="G17" s="61"/>
    </row>
    <row r="18" spans="1:7" x14ac:dyDescent="0.25">
      <c r="A18" s="10" t="s">
        <v>21</v>
      </c>
      <c r="B18" s="18">
        <v>3009847</v>
      </c>
      <c r="C18" s="18">
        <v>84994</v>
      </c>
      <c r="D18" s="106">
        <v>80524</v>
      </c>
      <c r="E18" s="111">
        <f>SUM(B18:D18)</f>
        <v>3175365</v>
      </c>
      <c r="F18" s="61">
        <v>549812</v>
      </c>
      <c r="G18" s="61"/>
    </row>
    <row r="19" spans="1:7" x14ac:dyDescent="0.25">
      <c r="A19" s="10" t="s">
        <v>22</v>
      </c>
      <c r="B19" s="18">
        <v>125625</v>
      </c>
      <c r="C19" s="18">
        <v>3231480</v>
      </c>
      <c r="D19" s="106">
        <v>3653055</v>
      </c>
      <c r="E19" s="111">
        <f>SUM(B19:D19)</f>
        <v>7010160</v>
      </c>
      <c r="F19" s="61">
        <v>6111485</v>
      </c>
      <c r="G19" s="61"/>
    </row>
    <row r="20" spans="1:7" x14ac:dyDescent="0.25">
      <c r="A20" s="10" t="s">
        <v>52</v>
      </c>
      <c r="B20" s="18">
        <v>43124</v>
      </c>
      <c r="C20" s="19" t="s">
        <v>50</v>
      </c>
      <c r="D20" s="107" t="s">
        <v>50</v>
      </c>
      <c r="E20" s="111">
        <f>SUM(B20:D20)</f>
        <v>43124</v>
      </c>
      <c r="F20" s="61">
        <v>0</v>
      </c>
      <c r="G20" s="61"/>
    </row>
    <row r="21" spans="1:7" x14ac:dyDescent="0.25">
      <c r="A21" s="10" t="s">
        <v>24</v>
      </c>
      <c r="B21" s="18">
        <v>2887879</v>
      </c>
      <c r="C21" s="18">
        <v>1584721</v>
      </c>
      <c r="D21" s="106">
        <v>2318008</v>
      </c>
      <c r="E21" s="111">
        <f>SUM(B21:D21)</f>
        <v>6790608</v>
      </c>
      <c r="F21" s="61">
        <v>4050119</v>
      </c>
      <c r="G21" s="61"/>
    </row>
    <row r="22" spans="1:7" x14ac:dyDescent="0.25">
      <c r="A22" s="10" t="s">
        <v>25</v>
      </c>
      <c r="B22" s="18">
        <v>1575367</v>
      </c>
      <c r="C22" s="18">
        <v>5237383</v>
      </c>
      <c r="D22" s="106">
        <v>6081111</v>
      </c>
      <c r="E22" s="111">
        <f>SUM(B22:D22)</f>
        <v>12893861</v>
      </c>
      <c r="F22" s="61">
        <v>10316399</v>
      </c>
      <c r="G22" s="61"/>
    </row>
    <row r="23" spans="1:7" x14ac:dyDescent="0.25">
      <c r="A23" s="10" t="s">
        <v>26</v>
      </c>
      <c r="B23" s="18">
        <v>4248733</v>
      </c>
      <c r="C23" s="18">
        <v>153198</v>
      </c>
      <c r="D23" s="106">
        <v>511188</v>
      </c>
      <c r="E23" s="111">
        <f>SUM(B23:D23)</f>
        <v>4913119</v>
      </c>
      <c r="F23" s="61">
        <v>128190</v>
      </c>
      <c r="G23" s="61"/>
    </row>
    <row r="24" spans="1:7" x14ac:dyDescent="0.25">
      <c r="A24" s="10" t="s">
        <v>27</v>
      </c>
      <c r="B24" s="18">
        <v>108954</v>
      </c>
      <c r="C24" s="19" t="s">
        <v>50</v>
      </c>
      <c r="D24" s="107" t="s">
        <v>50</v>
      </c>
      <c r="E24" s="111">
        <f>SUM(B24:D24)</f>
        <v>108954</v>
      </c>
      <c r="F24" s="61">
        <v>20060</v>
      </c>
      <c r="G24" s="61"/>
    </row>
    <row r="25" spans="1:7" x14ac:dyDescent="0.25">
      <c r="A25" s="10" t="s">
        <v>28</v>
      </c>
      <c r="B25" s="18">
        <v>1351480</v>
      </c>
      <c r="C25" s="18">
        <v>1504836</v>
      </c>
      <c r="D25" s="106">
        <v>1584768</v>
      </c>
      <c r="E25" s="111">
        <f>SUM(B25:D25)</f>
        <v>4441084</v>
      </c>
      <c r="F25" s="61">
        <v>3237161</v>
      </c>
      <c r="G25" s="61"/>
    </row>
    <row r="26" spans="1:7" x14ac:dyDescent="0.25">
      <c r="A26" s="10" t="s">
        <v>29</v>
      </c>
      <c r="B26" s="18">
        <v>1061391</v>
      </c>
      <c r="C26" s="18">
        <v>1338000</v>
      </c>
      <c r="D26" s="106">
        <v>1545299</v>
      </c>
      <c r="E26" s="111">
        <f>SUM(B26:D26)</f>
        <v>3944690</v>
      </c>
      <c r="F26" s="61">
        <v>3090500</v>
      </c>
      <c r="G26" s="61"/>
    </row>
    <row r="27" spans="1:7" x14ac:dyDescent="0.25">
      <c r="A27" s="10" t="s">
        <v>30</v>
      </c>
      <c r="B27" s="18">
        <v>7772970</v>
      </c>
      <c r="C27" s="18">
        <v>7611110</v>
      </c>
      <c r="D27" s="106">
        <v>9084853</v>
      </c>
      <c r="E27" s="111">
        <f>SUM(B27:D27)</f>
        <v>24468933</v>
      </c>
      <c r="F27" s="61">
        <v>27242780</v>
      </c>
      <c r="G27" s="61"/>
    </row>
    <row r="28" spans="1:7" x14ac:dyDescent="0.25">
      <c r="A28" s="10" t="s">
        <v>31</v>
      </c>
      <c r="B28" s="18">
        <v>576028</v>
      </c>
      <c r="C28" s="18">
        <v>631876</v>
      </c>
      <c r="D28" s="106">
        <v>655073</v>
      </c>
      <c r="E28" s="111">
        <f>SUM(B28:D28)</f>
        <v>1862977</v>
      </c>
      <c r="F28" s="61">
        <v>1286423</v>
      </c>
      <c r="G28" s="61"/>
    </row>
    <row r="29" spans="1:7" x14ac:dyDescent="0.25">
      <c r="A29" s="10" t="s">
        <v>32</v>
      </c>
      <c r="B29" s="18">
        <v>557150</v>
      </c>
      <c r="C29" s="18">
        <v>1095553</v>
      </c>
      <c r="D29" s="106">
        <v>828322</v>
      </c>
      <c r="E29" s="111">
        <f>SUM(B29:D29)</f>
        <v>2481025</v>
      </c>
      <c r="F29" s="61">
        <v>1851564</v>
      </c>
      <c r="G29" s="61"/>
    </row>
    <row r="30" spans="1:7" x14ac:dyDescent="0.25">
      <c r="A30" s="10" t="s">
        <v>33</v>
      </c>
      <c r="B30" s="18">
        <v>794328</v>
      </c>
      <c r="C30" s="18">
        <v>1024300</v>
      </c>
      <c r="D30" s="106">
        <v>1072390</v>
      </c>
      <c r="E30" s="111">
        <f>SUM(B30:D30)</f>
        <v>2891018</v>
      </c>
      <c r="F30" s="61">
        <v>2052420</v>
      </c>
      <c r="G30" s="61"/>
    </row>
    <row r="31" spans="1:7" x14ac:dyDescent="0.25">
      <c r="A31" s="10" t="s">
        <v>34</v>
      </c>
      <c r="B31" s="18">
        <v>506150</v>
      </c>
      <c r="C31" s="18">
        <v>702320</v>
      </c>
      <c r="D31" s="106">
        <v>1237390</v>
      </c>
      <c r="E31" s="111">
        <f>SUM(B31:D31)</f>
        <v>2445860</v>
      </c>
      <c r="F31" s="61">
        <v>2074750</v>
      </c>
      <c r="G31" s="61"/>
    </row>
    <row r="32" spans="1:7" x14ac:dyDescent="0.25">
      <c r="A32" s="10" t="s">
        <v>53</v>
      </c>
      <c r="B32" s="19" t="s">
        <v>50</v>
      </c>
      <c r="C32" s="18">
        <v>134857</v>
      </c>
      <c r="D32" s="106">
        <v>538464</v>
      </c>
      <c r="E32" s="111">
        <f>SUM(B32:D32)</f>
        <v>673321</v>
      </c>
      <c r="F32" s="61">
        <v>26250</v>
      </c>
      <c r="G32" s="61"/>
    </row>
    <row r="33" spans="1:7" x14ac:dyDescent="0.25">
      <c r="A33" s="10" t="s">
        <v>36</v>
      </c>
      <c r="B33" s="18">
        <v>68920</v>
      </c>
      <c r="C33" s="18">
        <v>1559130</v>
      </c>
      <c r="D33" s="106">
        <v>1755970</v>
      </c>
      <c r="E33" s="111">
        <f>SUM(B33:D33)</f>
        <v>3384020</v>
      </c>
      <c r="F33" s="61">
        <v>3517814</v>
      </c>
      <c r="G33" s="61"/>
    </row>
    <row r="34" spans="1:7" x14ac:dyDescent="0.25">
      <c r="A34" s="10" t="s">
        <v>37</v>
      </c>
      <c r="B34" s="18">
        <v>1339500</v>
      </c>
      <c r="C34" s="18">
        <v>3812660</v>
      </c>
      <c r="D34" s="106">
        <v>3333433</v>
      </c>
      <c r="E34" s="111">
        <f>SUM(B34:D34)</f>
        <v>8485593</v>
      </c>
      <c r="F34" s="61">
        <v>7498725</v>
      </c>
      <c r="G34" s="61"/>
    </row>
    <row r="35" spans="1:7" x14ac:dyDescent="0.25">
      <c r="A35" s="10" t="s">
        <v>38</v>
      </c>
      <c r="B35" s="18">
        <v>2549823</v>
      </c>
      <c r="C35" s="18">
        <v>6317432</v>
      </c>
      <c r="D35" s="106">
        <v>7697688</v>
      </c>
      <c r="E35" s="111">
        <f>SUM(B35:D35)</f>
        <v>16564943</v>
      </c>
      <c r="F35" s="61">
        <v>16852021</v>
      </c>
      <c r="G35" s="61"/>
    </row>
    <row r="36" spans="1:7" x14ac:dyDescent="0.25">
      <c r="A36" s="10" t="s">
        <v>54</v>
      </c>
      <c r="B36" s="19" t="s">
        <v>50</v>
      </c>
      <c r="C36" s="18">
        <v>71536</v>
      </c>
      <c r="D36" s="106">
        <v>103116</v>
      </c>
      <c r="E36" s="111">
        <f>SUM(B36:D36)</f>
        <v>174652</v>
      </c>
      <c r="F36" s="61">
        <v>35000</v>
      </c>
      <c r="G36" s="61"/>
    </row>
    <row r="37" spans="1:7" x14ac:dyDescent="0.25">
      <c r="A37" s="10" t="s">
        <v>55</v>
      </c>
      <c r="B37" s="19" t="s">
        <v>50</v>
      </c>
      <c r="C37" s="19" t="s">
        <v>50</v>
      </c>
      <c r="D37" s="106">
        <v>35000</v>
      </c>
      <c r="E37" s="111">
        <f>SUM(B37:D37)</f>
        <v>35000</v>
      </c>
      <c r="F37" s="61">
        <v>0</v>
      </c>
      <c r="G37" s="61"/>
    </row>
    <row r="38" spans="1:7" x14ac:dyDescent="0.25">
      <c r="A38" s="10" t="s">
        <v>56</v>
      </c>
      <c r="B38" s="19" t="s">
        <v>50</v>
      </c>
      <c r="C38" s="19" t="s">
        <v>50</v>
      </c>
      <c r="D38" s="107" t="s">
        <v>50</v>
      </c>
      <c r="E38" s="111">
        <f>SUM(B38:D38)</f>
        <v>0</v>
      </c>
      <c r="F38" s="61">
        <v>0</v>
      </c>
      <c r="G38" s="61"/>
    </row>
    <row r="39" spans="1:7" ht="18.75" customHeight="1" x14ac:dyDescent="0.25">
      <c r="A39" s="10" t="s">
        <v>105</v>
      </c>
      <c r="B39" s="19" t="s">
        <v>50</v>
      </c>
      <c r="C39" s="18">
        <v>42738</v>
      </c>
      <c r="D39" s="106">
        <v>41985</v>
      </c>
      <c r="E39" s="112">
        <f>SUM(B39:D39)</f>
        <v>84723</v>
      </c>
      <c r="F39" s="61">
        <v>17600</v>
      </c>
      <c r="G39" s="61"/>
    </row>
    <row r="40" spans="1:7" x14ac:dyDescent="0.25">
      <c r="A40" s="71" t="s">
        <v>43</v>
      </c>
      <c r="B40" s="21">
        <f>SUM(B1:B37)</f>
        <v>63866258</v>
      </c>
      <c r="C40" s="21">
        <f>SUM(C1:C37)</f>
        <v>64545977</v>
      </c>
      <c r="D40" s="108">
        <f>SUM(D1:D37)</f>
        <v>73678628</v>
      </c>
      <c r="E40" s="113">
        <f>SUM(B40:D40)</f>
        <v>202090863</v>
      </c>
      <c r="F40" s="61">
        <v>157270237</v>
      </c>
      <c r="G40" s="61"/>
    </row>
    <row r="41" spans="1:7" x14ac:dyDescent="0.25">
      <c r="D41" s="20"/>
    </row>
    <row r="43" spans="1:7" x14ac:dyDescent="0.25">
      <c r="A43" s="3"/>
      <c r="B43" s="3"/>
      <c r="C43" s="3"/>
      <c r="D43" s="3"/>
      <c r="E43" s="115"/>
      <c r="F43" s="3"/>
      <c r="G43" s="3"/>
    </row>
    <row r="44" spans="1:7" x14ac:dyDescent="0.25">
      <c r="A44" s="3"/>
      <c r="B44" s="3"/>
      <c r="C44" s="3"/>
      <c r="D44" s="3"/>
      <c r="E44" s="115"/>
      <c r="F44" s="3"/>
      <c r="G44" s="3"/>
    </row>
    <row r="45" spans="1:7" x14ac:dyDescent="0.25">
      <c r="A45" s="3"/>
      <c r="B45" s="3"/>
      <c r="C45" s="3"/>
      <c r="D45" s="3"/>
      <c r="E45" s="115"/>
      <c r="F45" s="3"/>
      <c r="G45" s="3"/>
    </row>
  </sheetData>
  <sortState ref="A3:E39">
    <sortCondition ref="A38"/>
  </sortState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93C02-ADCF-46E8-9E50-454E3DF70E6D}">
  <dimension ref="A1:K28"/>
  <sheetViews>
    <sheetView workbookViewId="0">
      <selection activeCell="H13" sqref="H13"/>
    </sheetView>
  </sheetViews>
  <sheetFormatPr defaultRowHeight="15" x14ac:dyDescent="0.25"/>
  <cols>
    <col min="1" max="1" width="18.28515625" bestFit="1" customWidth="1"/>
    <col min="2" max="2" width="13.140625" customWidth="1"/>
    <col min="3" max="3" width="16" customWidth="1"/>
    <col min="4" max="4" width="12.7109375" bestFit="1" customWidth="1"/>
    <col min="5" max="5" width="16.7109375" customWidth="1"/>
    <col min="6" max="6" width="12.7109375" bestFit="1" customWidth="1"/>
    <col min="7" max="7" width="16.28515625" customWidth="1"/>
    <col min="8" max="8" width="14.42578125" customWidth="1"/>
    <col min="9" max="9" width="14.28515625" customWidth="1"/>
  </cols>
  <sheetData>
    <row r="1" spans="1:11" ht="23.25" customHeight="1" x14ac:dyDescent="0.25">
      <c r="A1" s="45" t="s">
        <v>76</v>
      </c>
      <c r="B1" s="45"/>
      <c r="C1" s="45"/>
      <c r="D1" s="45"/>
      <c r="E1" s="45"/>
      <c r="F1" s="45"/>
      <c r="G1" s="45"/>
      <c r="H1" s="45"/>
      <c r="I1" s="45"/>
    </row>
    <row r="2" spans="1:11" x14ac:dyDescent="0.25">
      <c r="A2" s="12" t="s">
        <v>57</v>
      </c>
      <c r="B2" s="46" t="s">
        <v>58</v>
      </c>
      <c r="C2" s="46"/>
      <c r="D2" s="46" t="s">
        <v>59</v>
      </c>
      <c r="E2" s="46"/>
      <c r="F2" s="46" t="s">
        <v>60</v>
      </c>
      <c r="G2" s="46"/>
      <c r="H2" s="46" t="s">
        <v>61</v>
      </c>
      <c r="I2" s="46"/>
    </row>
    <row r="3" spans="1:11" x14ac:dyDescent="0.25">
      <c r="A3" s="10"/>
      <c r="B3" s="12" t="s">
        <v>62</v>
      </c>
      <c r="C3" s="12" t="s">
        <v>63</v>
      </c>
      <c r="D3" s="12" t="s">
        <v>62</v>
      </c>
      <c r="E3" s="12" t="s">
        <v>63</v>
      </c>
      <c r="F3" s="12" t="s">
        <v>62</v>
      </c>
      <c r="G3" s="12" t="s">
        <v>63</v>
      </c>
      <c r="H3" s="12" t="s">
        <v>62</v>
      </c>
      <c r="I3" s="12" t="s">
        <v>63</v>
      </c>
      <c r="K3" s="27"/>
    </row>
    <row r="4" spans="1:11" x14ac:dyDescent="0.25">
      <c r="A4" s="10" t="s">
        <v>64</v>
      </c>
      <c r="B4" s="23">
        <v>10932.806</v>
      </c>
      <c r="C4" s="18">
        <v>18686300</v>
      </c>
      <c r="D4" s="19" t="s">
        <v>50</v>
      </c>
      <c r="E4" s="19" t="s">
        <v>50</v>
      </c>
      <c r="F4" s="23">
        <v>5575.3590000000004</v>
      </c>
      <c r="G4" s="18">
        <v>9557927</v>
      </c>
      <c r="H4" s="23">
        <v>16508.165000000001</v>
      </c>
      <c r="I4" s="18">
        <v>28244227</v>
      </c>
    </row>
    <row r="5" spans="1:11" x14ac:dyDescent="0.25">
      <c r="A5" s="10" t="s">
        <v>65</v>
      </c>
      <c r="B5" s="19" t="s">
        <v>50</v>
      </c>
      <c r="C5" s="19" t="s">
        <v>50</v>
      </c>
      <c r="D5" s="23">
        <v>6261.393</v>
      </c>
      <c r="E5" s="18">
        <v>11332332</v>
      </c>
      <c r="F5" s="19" t="s">
        <v>50</v>
      </c>
      <c r="G5" s="19" t="s">
        <v>50</v>
      </c>
      <c r="H5" s="23">
        <v>6261.393</v>
      </c>
      <c r="I5" s="18">
        <v>11332332</v>
      </c>
    </row>
    <row r="6" spans="1:11" x14ac:dyDescent="0.25">
      <c r="A6" s="10" t="s">
        <v>66</v>
      </c>
      <c r="B6" s="23">
        <v>38783.682000000001</v>
      </c>
      <c r="C6" s="18">
        <v>65527487</v>
      </c>
      <c r="D6" s="23">
        <v>64527.213000000003</v>
      </c>
      <c r="E6" s="18">
        <v>112348022</v>
      </c>
      <c r="F6" s="23">
        <v>42743.364000000001</v>
      </c>
      <c r="G6" s="18">
        <v>75868596</v>
      </c>
      <c r="H6" s="23">
        <v>146054.26</v>
      </c>
      <c r="I6" s="18">
        <v>253744105</v>
      </c>
    </row>
    <row r="7" spans="1:11" x14ac:dyDescent="0.25">
      <c r="A7" s="10" t="s">
        <v>67</v>
      </c>
      <c r="B7" s="23">
        <v>28877.665000000001</v>
      </c>
      <c r="C7" s="18">
        <v>49641349</v>
      </c>
      <c r="D7" s="19" t="s">
        <v>50</v>
      </c>
      <c r="E7" s="19" t="s">
        <v>50</v>
      </c>
      <c r="F7" s="23">
        <v>49901.495000000003</v>
      </c>
      <c r="G7" s="18">
        <v>86414254</v>
      </c>
      <c r="H7" s="23">
        <v>78779.16</v>
      </c>
      <c r="I7" s="18">
        <v>136055603</v>
      </c>
    </row>
    <row r="8" spans="1:11" x14ac:dyDescent="0.25">
      <c r="A8" s="26" t="s">
        <v>74</v>
      </c>
      <c r="B8" s="25">
        <f>SUM(B4:B7)</f>
        <v>78594.152999999991</v>
      </c>
      <c r="C8" s="25">
        <f t="shared" ref="C8:I8" si="0">SUM(C4:C7)</f>
        <v>133855136</v>
      </c>
      <c r="D8" s="25">
        <f t="shared" si="0"/>
        <v>70788.606</v>
      </c>
      <c r="E8" s="25">
        <f t="shared" si="0"/>
        <v>123680354</v>
      </c>
      <c r="F8" s="25">
        <f t="shared" si="0"/>
        <v>98220.217999999993</v>
      </c>
      <c r="G8" s="25">
        <f t="shared" si="0"/>
        <v>171840777</v>
      </c>
      <c r="H8" s="25">
        <f t="shared" si="0"/>
        <v>247602.978</v>
      </c>
      <c r="I8" s="25">
        <f t="shared" si="0"/>
        <v>429376267</v>
      </c>
    </row>
    <row r="9" spans="1:11" x14ac:dyDescent="0.25">
      <c r="A9" s="28"/>
      <c r="B9" s="29"/>
      <c r="C9" s="29"/>
      <c r="D9" s="29"/>
      <c r="E9" s="29"/>
      <c r="F9" s="29"/>
      <c r="G9" s="29"/>
      <c r="H9" s="29"/>
      <c r="I9" s="29"/>
    </row>
    <row r="10" spans="1:11" x14ac:dyDescent="0.25">
      <c r="A10" s="28"/>
      <c r="B10" s="29"/>
      <c r="C10" s="29"/>
      <c r="D10" s="29"/>
      <c r="E10" s="29"/>
      <c r="F10" s="29"/>
      <c r="G10" s="29"/>
      <c r="H10" s="29"/>
      <c r="I10" s="29"/>
    </row>
    <row r="11" spans="1:11" ht="23.25" customHeight="1" x14ac:dyDescent="0.25">
      <c r="A11" s="40" t="s">
        <v>68</v>
      </c>
      <c r="B11" s="40"/>
      <c r="C11" s="40"/>
      <c r="D11" s="40"/>
      <c r="E11" s="40"/>
    </row>
    <row r="12" spans="1:11" ht="15.75" x14ac:dyDescent="0.25">
      <c r="A12" s="46" t="s">
        <v>75</v>
      </c>
      <c r="B12" s="46" t="s">
        <v>69</v>
      </c>
      <c r="C12" s="46"/>
      <c r="D12" s="46" t="s">
        <v>70</v>
      </c>
      <c r="E12" s="46"/>
      <c r="F12" s="2"/>
    </row>
    <row r="13" spans="1:11" ht="15.75" x14ac:dyDescent="0.25">
      <c r="A13" s="46"/>
      <c r="B13" s="12" t="s">
        <v>62</v>
      </c>
      <c r="C13" s="12" t="s">
        <v>63</v>
      </c>
      <c r="D13" s="12" t="s">
        <v>62</v>
      </c>
      <c r="E13" s="12" t="s">
        <v>63</v>
      </c>
      <c r="F13" s="2"/>
    </row>
    <row r="14" spans="1:11" ht="15.75" x14ac:dyDescent="0.25">
      <c r="A14" s="10" t="s">
        <v>71</v>
      </c>
      <c r="B14" s="23">
        <v>49716.487999999998</v>
      </c>
      <c r="C14" s="18">
        <v>84213787</v>
      </c>
      <c r="D14" s="23">
        <v>28877.665000000001</v>
      </c>
      <c r="E14" s="18">
        <v>49641349</v>
      </c>
      <c r="F14" s="2"/>
    </row>
    <row r="15" spans="1:11" ht="15.75" x14ac:dyDescent="0.25">
      <c r="A15" s="10" t="s">
        <v>72</v>
      </c>
      <c r="B15" s="23">
        <v>70788.606</v>
      </c>
      <c r="C15" s="18">
        <v>123680354</v>
      </c>
      <c r="D15" s="24" t="s">
        <v>50</v>
      </c>
      <c r="E15" s="19" t="s">
        <v>50</v>
      </c>
      <c r="F15" s="2"/>
    </row>
    <row r="16" spans="1:11" ht="15.75" x14ac:dyDescent="0.25">
      <c r="A16" s="10" t="s">
        <v>73</v>
      </c>
      <c r="B16" s="23">
        <v>48318.722999999998</v>
      </c>
      <c r="C16" s="18">
        <v>85426523</v>
      </c>
      <c r="D16" s="23">
        <v>49901.495000000003</v>
      </c>
      <c r="E16" s="18">
        <v>86414254</v>
      </c>
      <c r="F16" s="2"/>
    </row>
    <row r="17" spans="1:9" ht="15.75" x14ac:dyDescent="0.25">
      <c r="A17" s="12" t="s">
        <v>74</v>
      </c>
      <c r="B17" s="25">
        <f>SUM(B14:B16)</f>
        <v>168823.81699999998</v>
      </c>
      <c r="C17" s="25">
        <f t="shared" ref="C17:E17" si="1">SUM(C14:C16)</f>
        <v>293320664</v>
      </c>
      <c r="D17" s="25">
        <f t="shared" si="1"/>
        <v>78779.16</v>
      </c>
      <c r="E17" s="25">
        <f t="shared" si="1"/>
        <v>136055603</v>
      </c>
      <c r="F17" s="2"/>
    </row>
    <row r="18" spans="1:9" ht="15.75" x14ac:dyDescent="0.25">
      <c r="A18" s="2"/>
      <c r="B18" s="2"/>
      <c r="C18" s="2"/>
      <c r="D18" s="2"/>
      <c r="E18" s="2"/>
      <c r="F18" s="2"/>
    </row>
    <row r="19" spans="1:9" ht="15.75" x14ac:dyDescent="0.25">
      <c r="A19" s="2"/>
      <c r="B19" s="2"/>
      <c r="C19" s="2"/>
      <c r="D19" s="2"/>
      <c r="E19" s="2"/>
      <c r="F19" s="2"/>
    </row>
    <row r="20" spans="1:9" ht="15.75" x14ac:dyDescent="0.25">
      <c r="A20" s="2"/>
      <c r="B20" s="2"/>
      <c r="C20" s="2"/>
      <c r="D20" s="2"/>
      <c r="E20" s="2"/>
      <c r="F20" s="2"/>
    </row>
    <row r="21" spans="1:9" ht="15.75" x14ac:dyDescent="0.25">
      <c r="A21" s="2"/>
      <c r="B21" s="2"/>
      <c r="C21" s="2"/>
      <c r="D21" s="2"/>
      <c r="E21" s="2"/>
      <c r="F21" s="2"/>
    </row>
    <row r="22" spans="1:9" ht="15.75" x14ac:dyDescent="0.25">
      <c r="A22" s="17"/>
      <c r="B22" s="17"/>
      <c r="C22" s="17"/>
      <c r="D22" s="17"/>
      <c r="E22" s="17"/>
      <c r="F22" s="17"/>
    </row>
    <row r="23" spans="1:9" ht="15.75" x14ac:dyDescent="0.25">
      <c r="A23" s="17"/>
      <c r="B23" s="17"/>
      <c r="C23" s="17"/>
      <c r="D23" s="17"/>
      <c r="E23" s="17"/>
      <c r="F23" s="17"/>
    </row>
    <row r="24" spans="1:9" ht="15.75" x14ac:dyDescent="0.25">
      <c r="A24" s="17"/>
      <c r="B24" s="17"/>
      <c r="C24" s="17"/>
      <c r="D24" s="17"/>
      <c r="E24" s="17"/>
      <c r="F24" s="17"/>
    </row>
    <row r="25" spans="1:9" ht="15.75" x14ac:dyDescent="0.25">
      <c r="A25" s="17"/>
      <c r="B25" s="17"/>
      <c r="C25" s="17"/>
      <c r="D25" s="17"/>
      <c r="E25" s="17"/>
      <c r="F25" s="17"/>
    </row>
    <row r="27" spans="1:9" x14ac:dyDescent="0.25">
      <c r="I27" s="4"/>
    </row>
    <row r="28" spans="1:9" x14ac:dyDescent="0.25">
      <c r="I28" s="4"/>
    </row>
  </sheetData>
  <mergeCells count="9">
    <mergeCell ref="A1:I1"/>
    <mergeCell ref="B12:C12"/>
    <mergeCell ref="D12:E12"/>
    <mergeCell ref="A11:E11"/>
    <mergeCell ref="A12:A13"/>
    <mergeCell ref="H2:I2"/>
    <mergeCell ref="B2:C2"/>
    <mergeCell ref="D2:E2"/>
    <mergeCell ref="F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State Truck out</vt:lpstr>
      <vt:lpstr>Petroleum Imports</vt:lpstr>
      <vt:lpstr>LPG STATE DISTRIBUTION</vt:lpstr>
      <vt:lpstr>LPG IMPORT AND LOCAL SUPPLY</vt:lpstr>
      <vt:lpstr>'Petroleum Imports'!Print_Area</vt:lpstr>
      <vt:lpstr>'State Truck out'!Print_Area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F. Daku</dc:creator>
  <cp:lastModifiedBy>Yemi Kale</cp:lastModifiedBy>
  <cp:lastPrinted>2019-10-25T08:53:36Z</cp:lastPrinted>
  <dcterms:created xsi:type="dcterms:W3CDTF">2019-07-24T11:56:45Z</dcterms:created>
  <dcterms:modified xsi:type="dcterms:W3CDTF">2019-11-09T09:35:12Z</dcterms:modified>
</cp:coreProperties>
</file>